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D:\DCE - Novos Projectos\NOVO SUSTENTABILIDADE 2021\FINGREEN - Proj Programa 2022\Peças Systemic\Contraproposta de estrutura para site\CONTEÚDOS PARA SITE IAPMEI\Ferramentas ESG\FERRAM AUTODIAGNÓSTICO ESG\"/>
    </mc:Choice>
  </mc:AlternateContent>
  <xr:revisionPtr revIDLastSave="0" documentId="13_ncr:1_{B3067D7C-21E0-441F-9DCA-FAC05BE5DFB3}" xr6:coauthVersionLast="47" xr6:coauthVersionMax="47" xr10:uidLastSave="{00000000-0000-0000-0000-000000000000}"/>
  <bookViews>
    <workbookView xWindow="-120" yWindow="-120" windowWidth="21840" windowHeight="13140" activeTab="1" xr2:uid="{00000000-000D-0000-FFFF-FFFF00000000}"/>
  </bookViews>
  <sheets>
    <sheet name="Introdução" sheetId="8" r:id="rId1"/>
    <sheet name="Questionário Práticas ESG" sheetId="1" r:id="rId2"/>
    <sheet name="Resultado" sheetId="5" r:id="rId3"/>
    <sheet name="Respostas" sheetId="2" state="hidden" r:id="rId4"/>
    <sheet name="Dicionário de questões" sheetId="6" r:id="rId5"/>
    <sheet name="Ficha Técnica" sheetId="9" r:id="rId6"/>
  </sheets>
  <definedNames>
    <definedName name="_xlnm.Print_Area" localSheetId="0">Introdução!$A$1:$A$18</definedName>
    <definedName name="OLE_LINK1" localSheetId="0">Introdução!#REF!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E40" i="1"/>
  <c r="E8" i="1"/>
  <c r="E68" i="1"/>
  <c r="E67" i="1"/>
  <c r="E66" i="1"/>
  <c r="E47" i="1"/>
  <c r="E46" i="1"/>
  <c r="E44" i="1"/>
  <c r="E43" i="1"/>
  <c r="E42" i="1"/>
  <c r="E41" i="1"/>
  <c r="E36" i="1"/>
  <c r="E34" i="1"/>
  <c r="E33" i="1"/>
  <c r="E32" i="1"/>
  <c r="E31" i="1"/>
  <c r="E30" i="1"/>
  <c r="E29" i="1"/>
  <c r="E28" i="1"/>
  <c r="E23" i="1"/>
  <c r="E22" i="1"/>
  <c r="E21" i="1"/>
  <c r="E20" i="1"/>
  <c r="E19" i="1"/>
  <c r="E18" i="1"/>
  <c r="E17" i="1"/>
  <c r="E16" i="1"/>
  <c r="E15" i="1"/>
  <c r="E14" i="1"/>
  <c r="E71" i="1"/>
  <c r="E70" i="1"/>
  <c r="E65" i="1"/>
  <c r="E63" i="1"/>
  <c r="E61" i="1"/>
  <c r="E59" i="1"/>
  <c r="E56" i="1"/>
  <c r="E55" i="1"/>
  <c r="E53" i="1"/>
  <c r="E49" i="1"/>
  <c r="E48" i="1"/>
  <c r="E45" i="1"/>
  <c r="E35" i="1"/>
  <c r="E27" i="1"/>
  <c r="E13" i="1"/>
  <c r="E12" i="1"/>
  <c r="E11" i="1"/>
  <c r="E10" i="1"/>
  <c r="E9" i="1"/>
  <c r="E4" i="1" l="1"/>
  <c r="E3" i="1" s="1"/>
  <c r="B9" i="1"/>
  <c r="B10" i="1" s="1"/>
  <c r="B11" i="1" s="1"/>
  <c r="B12" i="1" s="1"/>
  <c r="B13" i="1" s="1"/>
  <c r="B14" i="1" s="1"/>
  <c r="B15" i="1" s="1"/>
  <c r="B16" i="1" s="1"/>
  <c r="B17" i="1" s="1"/>
  <c r="B18" i="1" s="1"/>
  <c r="B19" i="1" s="1"/>
  <c r="B20" i="1" s="1"/>
  <c r="B21" i="1" s="1"/>
  <c r="B22" i="1" s="1"/>
  <c r="B23" i="1" s="1"/>
  <c r="B54" i="1"/>
  <c r="B55" i="1" s="1"/>
  <c r="B56" i="1" s="1"/>
  <c r="B57" i="1" s="1"/>
  <c r="B58" i="1" s="1"/>
  <c r="B59" i="1" s="1"/>
  <c r="B60" i="1" s="1"/>
  <c r="B61" i="1" s="1"/>
  <c r="B62" i="1" s="1"/>
  <c r="B63" i="1" s="1"/>
  <c r="B64" i="1" s="1"/>
  <c r="B65" i="1" s="1"/>
  <c r="B66" i="1" s="1"/>
  <c r="B67" i="1" s="1"/>
  <c r="B68" i="1" s="1"/>
  <c r="B69" i="1" s="1"/>
  <c r="B70" i="1" s="1"/>
  <c r="B71" i="1" s="1"/>
  <c r="B41" i="1"/>
  <c r="B42" i="1" s="1"/>
  <c r="B43" i="1" s="1"/>
  <c r="B44" i="1" s="1"/>
  <c r="B45" i="1" s="1"/>
  <c r="B46" i="1" s="1"/>
  <c r="B47" i="1" s="1"/>
  <c r="B48" i="1" s="1"/>
  <c r="B49" i="1" s="1"/>
  <c r="B28" i="1"/>
  <c r="B29" i="1" s="1"/>
  <c r="B30" i="1" s="1"/>
  <c r="B31" i="1" s="1"/>
  <c r="B32" i="1" s="1"/>
  <c r="B33" i="1" s="1"/>
  <c r="B34" i="1" s="1"/>
  <c r="B35" i="1" s="1"/>
  <c r="B36" i="1" s="1"/>
  <c r="R6" i="5" l="1"/>
  <c r="B18" i="5"/>
  <c r="G3" i="2"/>
  <c r="G6" i="2"/>
  <c r="H6" i="2" s="1"/>
  <c r="G5" i="2"/>
  <c r="G4" i="2"/>
  <c r="I6" i="2" l="1"/>
  <c r="H4" i="2"/>
  <c r="I4" i="2" s="1"/>
  <c r="H5" i="2"/>
  <c r="I5" i="2" s="1"/>
  <c r="H3" i="2"/>
  <c r="I3" i="2" s="1"/>
</calcChain>
</file>

<file path=xl/sharedStrings.xml><?xml version="1.0" encoding="utf-8"?>
<sst xmlns="http://schemas.openxmlformats.org/spreadsheetml/2006/main" count="292" uniqueCount="187">
  <si>
    <t xml:space="preserve">Autodiagnóstico ESG para PME </t>
  </si>
  <si>
    <t>Quando uma PME quer iniciar a sua transição para modelos de gestão sustentável, um dos primeiros passos consiste em compreender se já tem práticas relevantes implementadas, ou se necessita de as incorporar de uma forma mais estruturada na empresa.
Com este autodiagnóstico, o IAPMEI pretende facilitar a qualquer empresa a obtenção, de forma rápida, de informação sobre o estádio de desenvolvimento em que se encontra, face às exigências e expectativas do mercado em matéria de práticas ESG.
Através deste exercício, as empresas vão ter ainda a possibilidade de ficar com uma melhor perceção do que significa a gestão sustentável e as respetivas práticas Ambientais, Sociais e de Governação (em inglês a expressão utilizada é ESG - Environmental, Social and Governance), relativamente às tendências do mercado e ao quadro regulamentar em vigor.
A ferramenta foi desenvolvida com base nas exigências da regulação europeia, nalguns outros questionários existentes noutros contextos e regiões, e na experiência de trabalho com financiadores e grandes empresas, que têm a necessidade e a obrigatoriedade de reportar de que forma os seus clientes e fornecedores, entre os quais as PME, também estão alinhados com as práticas de gestão sustentável e contribuem para os resultados das suas cadeias de valor em matéria de sustentabilidade. 
As respostas ao questionário são fechadas, permitindo às empresas obterem um resultado de forma rápida. O separador ‘Resultado’ apresenta o nível de alinhamento existente com as boas práticas de gestão sustentável: o nível ‘A’ significa um bom alinhamento; o nível ‘B’ significa um alinhamento suficiente, mas que necessita de ser melhorado, e o nível ‘C’ significa que a empresa não tem as práticas mínimas de gestão sustentável que são exigidas pelo mercado e pela regulação. 
Uma gestão sustentável consubstanciada em práticas ESG é algo novo para as empresas, por isso é muito natural que este autodiagnóstico dê resultados menos positivos do que as PME poderão esperar. Não há que desistir. Há sim que reconhecer que estamos a caminhar para uma nova contabilidade, para a necessidade de se reportar um novo conjunto de informação não estritamente financeira, que vai traduzir a forma como as empresas gerem a sua atividade em matéria de sustentabilidade, e que as PME que ainda não iniciaram a sua transição ESG necessitam rapidamente de se adaptar e de se atualizar nestas matérias, tal como já têm feito em tantos outros temas. 
As práticas de ESG das PME são hoje cada vez mais relevantes para a competitividade dos seus negócios e trazem vantagens claras no relacionamento com as grandes empresas suas clientes, financiadores e investidores, no atual contexto das finanças sustentáveis.</t>
  </si>
  <si>
    <t>Um projeto:                                                            Cofinanciado por:</t>
  </si>
  <si>
    <t>Pontuação</t>
  </si>
  <si>
    <t>Empresa:</t>
  </si>
  <si>
    <t>Secção Geral</t>
  </si>
  <si>
    <t>N.º</t>
  </si>
  <si>
    <t>Questão</t>
  </si>
  <si>
    <t>Resposta</t>
  </si>
  <si>
    <t>A empresa já sentiu, em algum momento, impactes na produção e/ou quebras no volume de vendas e/ou problemas no abastecimento pelos fornecedores em resultado de fenómenos climáticos extremos?</t>
  </si>
  <si>
    <t>A empresa identifica os principais riscos e oportunidades associados aos temas da sustentabilidade, no curto, médio e longo prazo?</t>
  </si>
  <si>
    <t>A empresa tem objetivos estabelecidos relativamente ao seu desempenho ambiental, social e práticas de governação?</t>
  </si>
  <si>
    <t>A empresa identifica os Objetivos de Desenvolvimento Sustentável prioritários para o seu negócio?</t>
  </si>
  <si>
    <t>A empresa tem uma Estratégia ou Plano de Sustentabilidade?</t>
  </si>
  <si>
    <r>
      <t xml:space="preserve">Se respondeu Sim na questão anterior, a empresa alinha a sua </t>
    </r>
    <r>
      <rPr>
        <sz val="11"/>
        <rFont val="Calibri"/>
        <family val="2"/>
        <scheme val="minor"/>
      </rPr>
      <t>Estratégia ou Plano de Sustentabilidade com os Objetivos de Desenvolvimento Sustentável?</t>
    </r>
  </si>
  <si>
    <t>A empresa identifica quais os temas materiais relevantes para o seu negócio?</t>
  </si>
  <si>
    <r>
      <t>A empresa identifica as partes interessadas (</t>
    </r>
    <r>
      <rPr>
        <i/>
        <sz val="11"/>
        <color theme="1"/>
        <rFont val="Calibri"/>
        <family val="2"/>
        <scheme val="minor"/>
      </rPr>
      <t>stakeholders)</t>
    </r>
    <r>
      <rPr>
        <sz val="11"/>
        <color theme="1"/>
        <rFont val="Calibri"/>
        <family val="2"/>
        <scheme val="minor"/>
      </rPr>
      <t xml:space="preserve"> prioritárias?</t>
    </r>
  </si>
  <si>
    <t>A empresa tem um departamento ou responsável para a área da sustentabilidade?</t>
  </si>
  <si>
    <t>A empresa tem políticas e práticas relacionadas com o respeito pelos direitos humanos, anticorrupção, e anti-suborno?</t>
  </si>
  <si>
    <t>A empresa disponibiliza formação sobre temas relacionados com o respeito pelos direitos humanos, anticorrupção e anti-suborno?</t>
  </si>
  <si>
    <t>A empresa disponibiliza formação sobre os temas da igualdade de género, não discriminação e diversidade?</t>
  </si>
  <si>
    <t>A empresa vende produtos ou serviços que são criados com o objetivo de diminuir o impacte ambiental em alguma das fases da cadeia de valor e/ou numa das etapas do ciclo de vida do produto?</t>
  </si>
  <si>
    <t>A empresa disponibiliza alguma informação sobre sustentabilidade (fatores ambientais, sociais e de boa governação) no seu website?</t>
  </si>
  <si>
    <t>A empresa publica relatório de sustentabilidade ou um capítulo dedicado ao tema no Relatório e Contas?</t>
  </si>
  <si>
    <r>
      <t xml:space="preserve">Se respondeu Sim na questão anterior, o reporte de sustentabilidade segue algum referencial internacional, como por exemplo o Global Reporting Initiative (GRI), recomendações da Task-Force on Climate Related Disclosures (TCFD) </t>
    </r>
    <r>
      <rPr>
        <sz val="11"/>
        <rFont val="Calibri"/>
        <family val="2"/>
        <scheme val="minor"/>
      </rPr>
      <t>ou os standards da Comissão Europeia (ESRS) sobre Relatórios de Sustentabilidade?</t>
    </r>
  </si>
  <si>
    <t>Secção Governação</t>
  </si>
  <si>
    <t>Nº</t>
  </si>
  <si>
    <t>Os temas da sustentabilidade são discutidos e aprovados em reunião do conselho de administração/gerência?</t>
  </si>
  <si>
    <t>Com que frequência são discutidos os temas da sustentabilidade em reunião do conselho de administração/gerência?</t>
  </si>
  <si>
    <t>Tendo em consideração o tempo despendido pelos colaboradores que tratam os temas sustentabilidade, identifique a alocação de recursos mais apropriada durante o último ano.</t>
  </si>
  <si>
    <t>O responsável/os responsáveis pelos temas da sustentabilidade tem/têm habilitações académicas ou formação específica na área da sustentabilidade?</t>
  </si>
  <si>
    <t>Algum dos membros do conselho de administração/gerência tem o pelouro dos temas da sustentabilidade?</t>
  </si>
  <si>
    <t>A empresa possui um orçamento específico para a implementação da estratégia de sustentabilidade/plano de sustentabilidade?</t>
  </si>
  <si>
    <r>
      <t>A empresa realiza auscultação das partes interessadas (</t>
    </r>
    <r>
      <rPr>
        <i/>
        <sz val="11"/>
        <rFont val="Calibri"/>
        <family val="2"/>
        <scheme val="minor"/>
      </rPr>
      <t>stakeholders)</t>
    </r>
    <r>
      <rPr>
        <sz val="11"/>
        <rFont val="Calibri"/>
        <family val="2"/>
        <scheme val="minor"/>
      </rPr>
      <t xml:space="preserve"> internas para definir a estratégia de sustentabilidade/plano de sustentabilidade?</t>
    </r>
  </si>
  <si>
    <r>
      <t>A empresa realiza auscultação das partes interessadas (</t>
    </r>
    <r>
      <rPr>
        <i/>
        <sz val="11"/>
        <rFont val="Calibri"/>
        <family val="2"/>
        <scheme val="minor"/>
      </rPr>
      <t>stakeholders)</t>
    </r>
    <r>
      <rPr>
        <sz val="11"/>
        <rFont val="Calibri"/>
        <family val="2"/>
        <scheme val="minor"/>
      </rPr>
      <t xml:space="preserve"> externas para definir a estratégia de sustentabilidade/plano de sustentabilidade?</t>
    </r>
  </si>
  <si>
    <t>A política de remuneração do conselho de administração/gerência tem alguma componente dependente do cumprimento de objetivos de sustentabilidade?</t>
  </si>
  <si>
    <t>O conselho de administração/gerência e/ou o responsável pela sustentabilidade monitorizam os riscos da empresa em matéria de sustentabilidade, identificam os impactos no negócio e desenvolvem ações para mitigar esses impactos?</t>
  </si>
  <si>
    <t>Secção Social</t>
  </si>
  <si>
    <t>A empresa já teve queixas ou multas por não conformidade com legislação e regulamentação nas áreas sociais e económicas? (por exemplo: direitos humanos, trabalho infantil, corrupção, suborno, discriminação, condições de trabalho, assédio)</t>
  </si>
  <si>
    <t>A empresa tem políticas de promoção da higiene e segurança no trabalho?</t>
  </si>
  <si>
    <t>A empresa tem políticas de igualdade de género, não discriminação e diversidade ao nível da contratação?</t>
  </si>
  <si>
    <t>A empresa tem políticas que promovam a formação contínua e/ou aprendizagem de novas competências dos seus colaboradores?</t>
  </si>
  <si>
    <t>Qual a percentagem de colaboradores que não se encontra efetiva nos quadros da empresa?</t>
  </si>
  <si>
    <t>A empresa oferece benefícios adicionais aos seus colaboradores, para além daqueles que são exigidos por Lei?</t>
  </si>
  <si>
    <t>A empresa tem uma política de seleção de fornecedores com base em critérios e práticas de sustentabilidade?</t>
  </si>
  <si>
    <t>A política de remuneração da empresa tem em consideração a desigualdade salarial entre género e/ou a diferença salarial entre o nível remuneratório mais alto e mais baixo?</t>
  </si>
  <si>
    <t>A empresa tem uma política de avaliação e/ou desenvolvimento pessoal dos seus colaboradores?</t>
  </si>
  <si>
    <t>A empresa tem uma política de responsabilidade social que promova a sua interação com as comunidades locais onde atua?</t>
  </si>
  <si>
    <t>Secção Ambiental</t>
  </si>
  <si>
    <t>A empresa possui algum tipo de certificação ambiental ou de sustentabilidade?</t>
  </si>
  <si>
    <t>Se respondeu Sim à questão anterior, identifique qual a certificação ambiental ou de sustentabilidade que a empresa possui.</t>
  </si>
  <si>
    <t>(escrita livre)</t>
  </si>
  <si>
    <t>A empresa tem um compromisso de redução das emissões de CO2?</t>
  </si>
  <si>
    <t>A empresa tem um compromisso de ser neutra em carbono?</t>
  </si>
  <si>
    <t>Se respondeu Sim à questão anterior, identifique qual o ano em que a empresa ambiciona ser neutra em carbono.</t>
  </si>
  <si>
    <t>Se respondeu Sim à questão 40, a ambição da empresa para reduzir as suas emissões ou alcançar a neutralidade carbónica tem em conta o Roteiro Português para a Neutralidade Carbónica 2050?</t>
  </si>
  <si>
    <t>A empresa calcula anualmente as suas emissões de CO2 de âmbito 1?</t>
  </si>
  <si>
    <t>Se respondeu Sim à questão anterior, coloque o valor em toneladas de carbono equivalente (t CO2e)</t>
  </si>
  <si>
    <t>X t CO2e</t>
  </si>
  <si>
    <t>A empresa calcula anualmente as suas emissões de CO2 de âmbito 2?</t>
  </si>
  <si>
    <t>A empresa calcula anualmente as suas emissões de CO2 de âmbito 3?</t>
  </si>
  <si>
    <t>A empresa reporta ou está a trabalhar para reportar o seu alinhamento com a Taxonomia Ambiental da União Europeia?</t>
  </si>
  <si>
    <t>O plano de investimentos da empresa tem em consideração os objetivos da Taxonomia Ambiental da União Europeia (em matéria de mitigação e adaptação às alterações climáticas, economia circular, biodiversidade, gestão da água, poluição e resíduos?)</t>
  </si>
  <si>
    <t>As infraestruturas e outros ativos físicos (por exemplo veículos) da empresa estão cobertos por seguro com proteção para fenómenos naturais e climáticos extremos (incêndios, inundações, tempestades, ventos fortes, ondas de calor e seca)?</t>
  </si>
  <si>
    <t>A empresa tem implementados sistemas de gestão da água (por exemplo: monitorização do consumo, tratamento de águas residuais, sistemas de rega eficientes, entre outros), que permitam a sua reutilização e uso eficiente?</t>
  </si>
  <si>
    <t>A empresa desenvolve atividades com impacto negativo em zonas sensíveis do ponto de vista da biodiversidade?</t>
  </si>
  <si>
    <t xml:space="preserve">A empresa implementa medidas que promovem a eficiência energética, redução da intensidade energética e/ou incremento do consumo de energia a partir de fontes renováveis, com o objetivo de reduzir o uso de combustíveis fósseis? </t>
  </si>
  <si>
    <t>A empresa tem em prática políticas e processos que promovem a economia circular e reduzem a poluição (por exemplo: instalações de triagem e reciclagem de resíduos, processos otimizados de recolha e design de embalagens, redução do uso de fertilizantes sintéticos e sua substituição por composto orgânico, reaproveitamento de subcomponentes e resíduos noutros processos de fabrico, entre outros)?</t>
  </si>
  <si>
    <t>Notação ESG</t>
  </si>
  <si>
    <t>Respostas</t>
  </si>
  <si>
    <t>Score</t>
  </si>
  <si>
    <t>Aux</t>
  </si>
  <si>
    <t>Sim</t>
  </si>
  <si>
    <t>Geral</t>
  </si>
  <si>
    <t>Não</t>
  </si>
  <si>
    <t>Governação</t>
  </si>
  <si>
    <t>Não aplicável</t>
  </si>
  <si>
    <t>Social</t>
  </si>
  <si>
    <t>Ambiental</t>
  </si>
  <si>
    <t>Descrição</t>
  </si>
  <si>
    <t>A</t>
  </si>
  <si>
    <t>Mais de 34</t>
  </si>
  <si>
    <t>B</t>
  </si>
  <si>
    <t>17 a 34</t>
  </si>
  <si>
    <t>C</t>
  </si>
  <si>
    <t>Inferior a 16</t>
  </si>
  <si>
    <t>#14</t>
  </si>
  <si>
    <t>Disponibilizamos informação a pedido das partes interessadas.</t>
  </si>
  <si>
    <t>Estamos a planear a publicação de informação de sustentabilidade nos próximos 2 anos.</t>
  </si>
  <si>
    <t>Disponibilizamos informação a pedido das partes interessadas e estamos a planear a publicação nos próximos 2 anos.</t>
  </si>
  <si>
    <t>#15</t>
  </si>
  <si>
    <t>#16</t>
  </si>
  <si>
    <t>Estamos a preparar internamente os processos para adotar pelo menos um dos referenciais.</t>
  </si>
  <si>
    <t>#4</t>
  </si>
  <si>
    <t>Temos conhecimento sobre o tema e informalmente contribuímos para alguns ODS.</t>
  </si>
  <si>
    <t>#5</t>
  </si>
  <si>
    <t>Informalmente a estratégia de negócio tem em consideração os riscos em matéria de sustentabilidade.</t>
  </si>
  <si>
    <t>#3</t>
  </si>
  <si>
    <t>Informalmente temos o compromisso de melhorar alguns indicadores de desempenho ESG</t>
  </si>
  <si>
    <t>#7</t>
  </si>
  <si>
    <t>Informalmente a estratégia de negócio tem em consideração os temas materiais.</t>
  </si>
  <si>
    <t>#8</t>
  </si>
  <si>
    <t>Informalmente a empresa sabe quais os seus stakeholders prioritários.</t>
  </si>
  <si>
    <t>#9</t>
  </si>
  <si>
    <t>Os temas de sustentabilidade são tratados de forma transversal na empresa.</t>
  </si>
  <si>
    <t>#10</t>
  </si>
  <si>
    <t>Informalmente estes temas são considerados na estratégia e decisões de negócio, de forma transversal na empresa, cumprindo com os requisitos legais. A empresa nunca teve queixas sobre estes temas.</t>
  </si>
  <si>
    <t>#11 e #12</t>
  </si>
  <si>
    <t>Estes temas são abordados em reuniões com os colaboradores.</t>
  </si>
  <si>
    <t>Estes temas merecem a atenção dos responsáveis da empresa.</t>
  </si>
  <si>
    <t>Estes temas merecem a atenção dos responsáveis da empresa e são abordados em reuniões com os colaboradores.</t>
  </si>
  <si>
    <t>#2</t>
  </si>
  <si>
    <t>Não Aplicável</t>
  </si>
  <si>
    <t>Informalmente os riscos e oportunidades em matéria de sustentabilidade são abordados na estratégia de negócio e considerados na tomada de decisão.</t>
  </si>
  <si>
    <t>#13</t>
  </si>
  <si>
    <t>A empresa tem em consideração os impactes ambientais na concepção e design dos produtos/serviços que disponibiliza.</t>
  </si>
  <si>
    <t>Mensalmente</t>
  </si>
  <si>
    <t>Trimestralmente</t>
  </si>
  <si>
    <t>Semestralmente</t>
  </si>
  <si>
    <t>Anualmente</t>
  </si>
  <si>
    <t>Nunca</t>
  </si>
  <si>
    <t>#19</t>
  </si>
  <si>
    <t>Nenhum</t>
  </si>
  <si>
    <t>Até 50% do tempo de um colaborador, por ano</t>
  </si>
  <si>
    <t>Entre 50% e 100% do tempo de um colaborador, por ano</t>
  </si>
  <si>
    <t>Mais do que 1 colaborador por ano</t>
  </si>
  <si>
    <t>#20</t>
  </si>
  <si>
    <t>A empresa prevê a alocação de tempo de autoaprendizagem para temas em contexto laboral.</t>
  </si>
  <si>
    <t>#21</t>
  </si>
  <si>
    <t>Os temas da sustentabilidade são discutidos transversalmente pelo Conselho de Administração/Gerência.</t>
  </si>
  <si>
    <t>#23 &amp; #24</t>
  </si>
  <si>
    <t>Existe uma comunicação informal com as partes interessadas</t>
  </si>
  <si>
    <t>#26</t>
  </si>
  <si>
    <t>Informalmente essa avaliação é incluída na estratégia e monitorização do desempenho do negócio.</t>
  </si>
  <si>
    <t>#22</t>
  </si>
  <si>
    <t>Cada área de negócio engloba no seu orçamento os custos necessários para prosseguir os objetivos da empresa, nomeadamente em matéria de sustentabilidade.</t>
  </si>
  <si>
    <t>#28 &amp; #29</t>
  </si>
  <si>
    <t>A empresa cumpre com as suas obrigações legais nesta matéria, promovendo quando possível a comunicação informal destes temas. Não existem queixas ou multas aplicadas à empresa.</t>
  </si>
  <si>
    <t>#30</t>
  </si>
  <si>
    <t>A empresa cumpre com as suas obrigações legais nesta matéria, incentivando os seus colaboradores para a aprendizagem contínua.</t>
  </si>
  <si>
    <t>#31</t>
  </si>
  <si>
    <t>Até 25%</t>
  </si>
  <si>
    <t>Entre 25% e até 50%</t>
  </si>
  <si>
    <t>Entre 50% e até 75%</t>
  </si>
  <si>
    <t>Entre 75% e 100%</t>
  </si>
  <si>
    <t>#33</t>
  </si>
  <si>
    <t>A empresa tem em consideração critérios de sustentabilidade, apesar de não ter uma política formal definida.</t>
  </si>
  <si>
    <t>#34</t>
  </si>
  <si>
    <t>A empresa tem uma abordagem de igualdade de género nas suas práticas remuneratórias, apesar de não ter uma política formalizada.</t>
  </si>
  <si>
    <t>#50</t>
  </si>
  <si>
    <t>O plano de investimentos da empresa também tem como objetivo a melhoria do desempenho em matéria de sustentabilidade, mas não está alinhado com a Taxonomia para todos os critérios.</t>
  </si>
  <si>
    <t>#51</t>
  </si>
  <si>
    <t>Até 25% dos ativos estão cobertos por seguro.</t>
  </si>
  <si>
    <t>Entre 25% e 50% dos ativos estão cobertos por seguro.</t>
  </si>
  <si>
    <t>Entre 50% e 75% dos ativos estão cobertos por seguro.</t>
  </si>
  <si>
    <t>Entre 75% e 100% dos ativos estão cobertos por seguro.</t>
  </si>
  <si>
    <t>#52</t>
  </si>
  <si>
    <t>A empresa não é intensiva no uso de água, pelo que controla esta informação numa perspectiva financeira tendo em consideração possíveis desvios face ao histórico.</t>
  </si>
  <si>
    <t>A vossa empresa tem um contributo diferenciador em matéria de sustentabilidade. Mantenham a ambição.
Os temas associados à gestão sustentável e às práticas ESG já fazem parte do dia a dia do negócio e criam um impacto positivo nos vossos stakeholders.
Provavelmente já não será novidade o facto de em 2026, referente ao ano fiscal de 2025, todas as grandes empresas passarem a ser obrigadas a reportar as suas práticas de sustentabilidade ao abrigo da Corporate Sustainability Reporting Directive (CSRD) e a demonstrar o alinhamento das suas atividades com a Taxonomia Ambiental da União Europeia, obrigação que será estendida, em 2027, às PME cotadas. Se já publicam informação com base em frameworks internacionais, nomeadamente o Global Reporting Initiative (GRI) e a Task-Force on Climate-related Financial Disclosures (TCFD) estão no bom caminho para responder, no âmbito da CSRD, aos European Sustainability Reporting Standards (ESRS), os novos standards europeus de reporte de sustentabilidade adotados pela Comissão Europeia.
A pressão regulatória exige aos bancos, seguradoras, e fundos de investimento, a integração de critérios ESG nas suas análises de concessão de crédito, seguros e/ou capital, sendo a Taxonomia Ambiental um barómetro importante, que guia o setor financeiro na avaliação das empresas consideradas ambientalmente sustentáveis. Este processo de transição vai ter inevitavelmente impactos nos custos do capital e dívida e as empresas devem estar preparadas para isso.
Nesta fase, os planos de investimento da empresa em matéria de sustentabilidade devem tentar responder às exigências associadas aos critérios técnicos presentes na Taxonomia da União Europeia. Adicionalmente, a implementação de estratégias e ações, que permitam manter o trajeto de redução de emissões de CO2, alinhadas com o Roteiro para a Neutralidade Carbónica, devem continuar a ser uma prioridade. 
Para além de iniciativas relacionadas com o combate às alterações climáticas, a organização deve começar a adotar medidas nos domínios da preservação da biodiversidade e redução de impacte na natureza, preservação dos recursos hídricos, redução da poluição e resíduos, bem como apostar numa produção mais circular, que reduza o desperdício e a exploração de recursos.  Uma vez identificados os impactos positivos e negativos na cadeia de valor, poderá ser relevante envolver os stakeholders externos relativamente aos temas materiais. Importa assegurar que a organização está envolvida nesta estratégia, pelo que deve ser garantido que tanto os órgãos de decisão como os colaboradores estão capacitados para os temas em matéria de sustentabilidade.
Adicionalmente, a empresa pode trabalhar alguns temas mais específicos como por exemplo: o desenvolvimento de uma política de fornecedores com critérios ESG, uma política de remuneração, que garanta a igualdade de género, e que para os órgãos de decisão esteja indexada ao cumprimento de objetivos de sustentabilidade, a implementação de um sistema de avaliação, planos de desenvolvimento e atribuição de benefícios adicionais para os colaboradores, entre outros.
Não percam a energia! A vossa empresa está a fazer um excelente trabalho!</t>
  </si>
  <si>
    <t>A vossa empresa está no caminho certo e a marcar a diferença em matéria de sustentabilidade. Conseguem ir mais longe?
Os temas associados à gestão sustentável e a práticas ESG já fazem parte do dia a dia do negócio, mas a informação é tanta que existem pormenores que escapam. 
Sabiam que em 2026, referente ao ano fiscal de 2025, todas as grandes empresas estão obrigadas a reportar as suas práticas de sustentabilidade ao abrigo da Corporate Sustainability Reporting Directive (CSRD) e a demonstrar o alinhamento das suas atividades com a Taxonomia Ambiental da União Europeia, logo seguidas pelas PME cotadas, em 2027, face ao exercício de 2026? Se a vossa empresa já publica informação com base em frameworks internacionais, nomeadamente o Global Reporting Initiative (GRI) e a Task-Force on Climate-related Financial Disclosures (TCFD), está no bom caminho para responder, no âmbito da CSRD, aos European Sustainability Reporting Standards (ESRS), os novos standards europeus de reporte de sustentabilidade adotados pela Comissão Europeia.
É importante que a vossa empresa, para além de identificar os riscos físicos e riscos de transição, considere os critérios técnicos associados à Taxonomia Ambiental da União Europeia. 
A pressão regulatória exige aos bancos, seguradoras, e fundos de investimento, a integração de critérios ESG nas suas análises de concessão de crédito, seguros e/ou capital, sendo a Taxonomia Ambiental um barómetro, que guia o setor financeiro na avaliação das empresas consideradas ambientalmente sustentáveis. Este processo de transição vai ter inevitavelmente impactos nos custos do capital e dívida, e as empresas devem estar preparadas para serem questionadas sobre os seus indicadores de sustentabilidade, tanto por financiadores e investidores, como por clientes, obrigados a reportar dados sobre as suas cadeias de produção.
A Comissão Europeia e Portugal têm a ambição de atingir a neutralidade carbónica até 2050 e todas as empresas vão ser chamadas a contribuir para este objetivo. Neste contexto, antes de implementarem qualquer medida, é importante que façam a medição das vossas emissões de CO2, de forma a definirem estratégias para a sua redução, tendencialmente alinhadas com as recomendações do Roteiro nacional para a Neutralidade Carbónica.
Os temas da sustentabilidade devem continuar a ser enquadrados na estratégia da empresa, enquanto fatores de diferenciação no mercado. É relevante envolver a organização e definir um modelo de Governance, que traga os fatores ESG para os processos de decisão.  A aposta na capacitação dos colaboradores, a inscrição dos temas ESG na agenda de reuniões do Conselho de Administração ou Gerência, a definição de objetivos e acompanhamento de indicadores, que permitam monitorizar a evolução da empresa em matéria de sustentabilidade, são caminhos a seguir.
Para além de ações relacionadas com o combate às alterações climáticas, a organização deve começar a adotar medidas nos domínios da preservação da biodiversidade e impacte na natureza, preservação dos recursos hídricos, redução da poluição e resíduos, bem como apostar numa produção mais circular, que reduza o desperdício e a exploração de recursos. 
Hoje, a vossa empresa está melhor do que ontem. Amanhã estará melhor do que hoje.</t>
  </si>
  <si>
    <t>Vamos começar a trabalhar para fazer a diferença!
Os temas associados à sustentabilidade e a práticas ESG podem não ser uma novidade, mas a vossa empresa precisa de aprofundar conhecimentos. 
Num primeiro momento devem procurar informação sobre as temáticas ESG, nomeadamente em matéria de reporte de sustentabilidade. 
Sabiam que em 2026, tendo como base o ano fiscal de 2025, todas as grandes empresas estão obrigadas a reportar as suas práticas de sustentabilidade ao abrigo da Corporate Sustainability Reporting Directive (CSRD) e a demonstrar o alinhamento das suas atividades com a Taxonomia Ambiental da União Europeia? E que serão logo seguidas pelas PME cotadas, em 2027, face ao exercício de 2026? Existem vários frameworks internacionais, nomeadamente o Global Reporting Initiative (GRI) e a Task-Force on Climate-related Financial Disclosures (TCFD), que têm servido de base às empresas que já iniciaram caminho há mais tempo nesta área, mas a Comissão Europeia adotou já os European Sustainability Reporting Standards (ESRS), os novos standards europeus de reporte de sustentabilidade, que passaram a ser obrigatórios no contexto da diretiva CSRD.
Está provado que os riscos resultantes das alterações climáticas terão impactos financeiros nas empresas e no setor financeiro no futuro, pelo que é importante, que identifiquem os riscos físicos e riscos de transição a que a vossa atividade está exposta e desenvolvam medidas de mitigação e/ou adaptação a esses riscos, de forma a aumentarem a sustentabilidade do negócio.
A Comissão Europeia e Portugal assumiram a ambição de atingir a neutralidade carbónica até 2050, e todas as empresas vão ser chamadas a contribuir para este objetivo. Neste contexto, torna-se necessário implementar um conjunto de medidas que reduzam a pegada de carbono, como a diminuição do consumo de combustíveis fósseis, através da adoção de energias renováveis, a aposta na eficiência energética, e a redução da intensidade energética. Antes de implementar qualquer medida, é importante que a vossa empresa recolha informação sobre o valor das suas emissões de CO2, de forma a planear a melhor estratégia para a sua redução. 
Os temas da sustentabilidade devem ser enquadrados no modelo de negócio da empresa e fazer parte dos processos de decisão. Um bom ponto de partida será discutir estes temas internamente, perceber os impactos negativos e positivos na cadeia de valor, identificar as partes interessadas que mais relevância têm na vossa atividade, e posteriormente identificar os Objetivos de Desenvolvimento Sustentável (ODS), para os quais a empresa possa contribuir. Tendo em consideração as exigências regulatórias e a informação ESG já solicitada para obter financiamento público/privado, divulgar esta informação no website da empresa e/ou através de um Relatório de Sustentabilidade é um passo fundamental.
Não percam o ânimo! Passo a passo vão conseguir marcar a diferença. Roma e Pavia não se fizeram num dia!</t>
  </si>
  <si>
    <t>Questão n.º</t>
  </si>
  <si>
    <t>Apoio à interpretação de conceitos</t>
  </si>
  <si>
    <t>Existem 3 fatores de sustentabilidade: Ambiental, Social e de Governance (Environmental, Social &amp; Governance - ESG).
Os fatores ambientais da sustentabilidade são todos aqueles relacionados com a preservação e regeneração da natureza e com a resposta à emergência climática: desde a luta contra a poluição marítima, terrestre e aérea à gestão de resíduos industriais. Todas as medidas que uma empresa implementa para reduzir a sua pegada ambiental e promover a qualidade do ambiente são medidas de sustentabilidade ambiental. 
Os fatores sociais englobam a promoção, respeito e proteção dos Direitos Humanos, a diversidade e o acesso ao bem-estar (físico e psicológico) dos colaboradores de uma empresa. Fortemente relacionada com os direitos dos trabalhadores, a segurança no local de trabalho, e a inclusão de grupos vulneráveis ou sub-representados, a sustentabilidade social promove o papel da empresa numa sociedade mais justa, equitativa e tolerante. 
Os fatores de boa governação (Governance) têm como meta o cumprimento dos objetivos da empresa a longo prazo, incluindo os mecanismos de gestão de risco, as políticas internas e as práticas de relacionamento da empresa com os seus diferentes stakeholders. Incluem, nomeadamente, questões de ética, transparência, anticorrupção, organização do modelo de governação e independência dos órgãos sociais.
Existem vários indicadores de desempenho, que auxiliam as empresas a monitorizar estes temas, e que podem ser utilizados como barómetro para avaliar os seus progressos, de acordo com os objetivos preestabelecidos.</t>
  </si>
  <si>
    <t>Os Objetivos de Desenvolvimento Sustentável (ODS) são uma lista de 17 objetivos globais estabelecidos pelas Nações Unidas em 2015, com o objetivo de orientar e inspirar ações para promover o desenvolvimento sustentável em todo o mundo até 2030. São 17 objetivos ambiciosos, mas alcançáveis, que abrangem questões cruciais para o nosso futuro coletivo, como água limpa, energia limpa, cidades sustentáveis e comunidades fortes. Cada ODS tem associados objetivos específicos e indicadores para medir o progresso, servindo como uma chamada global à ação, em prol da construção de um mundo mais justo e sustentável por todos e para todos. Para saber mais, consulte: https://ods.pt/</t>
  </si>
  <si>
    <t>A Estratégia ou Plano de Sustentabilidade são uma forma das empresas, de forma transparente, comunicarem o seu compromisso com os temas ESG. Por norma, a Estratégia ou Plano de Sustentabilidade são divulgados publicamente, através do website da empresa. Podem ser abordados os seguintes temas: visão e missão para a sustentabilidade, compromissos, partes interessadas e temas materiais prioritários, ações e iniciativas, objetivos a curto, médio e longo prazo, modelo de governance para os temas ESG, entre outros.</t>
  </si>
  <si>
    <t>Os temas materiais são aqueles que são relevantes para a organização e decorrem dos impactos que esta tem na sociedade, nas pessoas, no ambiente, e na ética governativa. Estão normalmente associados à cadeia de valor da entidade, e por isso é normal que os temas materiais de sustentabilidade numa empresa de calçado sejam diferentes dos de uma empresa de construção civil. 
No passado era pedido às empresas que reportavam a sustentabilidade, para reportar o seu impacte na sociedade e no ambiente. Como as alterações climáticas, a perda de biodiversidade e outros temas sociais, podem também impactar financeiramente as empresas, surgiu um novo conceito – a Dupla Materialidade, que deve ser divulgado pelas empresas. Ou seja, uma vez que as alterações climáticas, por exemplo, têm potenciais impactos nos seus negócios, as empresas devem também reportar esses impactos, bem como as ações que estão a realizar para os minimizar. 
Os temas materiais devem surgir da integração das expectativas dos colaboradores e dos stakeholders externos. Muitas vezes, as empresas iniciam este processo apenas com os colaboradores, sendo aconselhável que mais tarde auscultem também os seus principais parceiros e incluam as suas expectativas nos temas a desenvolver na estratégia da empresa.</t>
  </si>
  <si>
    <t>Os stakeholders de uma organização são entidades que impactam ou são impactados por essa mesma organização. Podem ser divididos em 2 grupos: 1) internos, onde se enquadram os colaboradores e conselho de administração/gerência; 2) externos, como sejam os fornecedores da empresa, órgãos governamentais, clientes, concorrentes, parceiros institucionais, meios de comunicação, entre outros.
Para se identificar os stakeholders prioritários, deve-se ter em conta:
•	Pessoas/entidades que são impactadas pelas operações da organização.
•	Pessoas/entidades com as quais a empresa tem responsabilidades legais, financeiras e operacionais.
A identificação dos stakeholders prioritários faz-se através do desenho de uma matriz, onde se analisa em simultâneo quais os stakeholders que têm impacto na organização, e aqueles que são impactados por ela. Os prioritários são aqueles que surgem no quadrante superior direito.</t>
  </si>
  <si>
    <t>A GRI (Global Reporting Initiative) é uma organização independente e internacional, que desenvolveu um framework global para as empresas saberem comunicar, de forma congruente, os seus impactos ambientais, sociais e de governação. As Normas GRI permitem a qualquer organização – grande ou pequena, privada ou pública – compreender e reportar os seus impactos na economia, no ambiente e nas pessoas, de uma forma comparável e credível, aumentando assim a transparência no seu contributo para o desenvolvimento sustentável. 
Para mais informação, consulte: https://www.globalreporting.org/
O Financial Stability Board (FSB) criou a Task Force for Financial Disclosure (TCFD) para desenvolver recomendações sobre as diversas informações que as empresas devem divulgar para apoiar investidores, credores e subscritores de seguros na avaliação e quantificação adequada de um conjunto específico de riscos — riscos relacionados com as alterações climáticas. As recomendações de divulgação estão estruturadas em quatro áreas temáticas, que representam elementos fundamentais da forma como as empresas operam: governação, estratégia, gestão de riscos e métricas e metas. 
Para mais informação, consulte: https://www.fsb-tcfd.org/
Os ESRS (European Sustainability Reporting Standards) são os novos standards europeus de reporte da sustentabilidade, adotados pela Comissão Europeia, no âmbito da Diretiva CSRD (Corporate Sustainability Reporting Directive). Desenvolvido pelo EFRAG (European Financial Reporting Advisory Group), este novo modelo de reporte dos temas ESG na UE tem por base 12 normas transversais: 2 normas gerais, 5 normas ambientais, 4 normas sociais, 1 norma de governance. Estas normas apresentam um conjunto de indicadores relacionados com o ambiente: as alterações climáticas, a poluição do ar, água e solos, o uso da água e recursos marinhos, a biodiversidade e alterações dos ecossistemas e economia circular. São também identificados indicadores relacionados com a componente social: os trabalhadores da própria empresa, os trabalhadores das empresas na cadeia de valor, as comunidades envolvidas, os clientes e consumidores finais. Na norma respeitante à boa governação são identificados indicadores relacionados com a corrupção e suborno, lobbying e influência política.
O EFRAG divulgou também um standard voluntário de reporte para as PME, que pode ser consultado em https://www.efrag.org/
Para mais informação, deve consultar o Regulamento Delegado (UE) 2023/2772, de 31 de julho de 2023, da Comissão Europeia.</t>
  </si>
  <si>
    <t>Tendo em consideração a Estratégia de Sustentabilidade definida pela empresa, é expectável que exista a necessidade de realizar ações, iniciativas, e investimentos, que contribuam para atingir os objetivos preestabelecidos. Embora estas despesas e investimentos não tenham de estar alocados a um orçamento específico e individual da "Sustentablidade", é importante que estejam sinalizadas como fazendo parte da Estratégia de Sustentabilidade da empresa.</t>
  </si>
  <si>
    <t>Ver explicação da questão 8. A auscultação de stakeholders internos pode ser realizada, por exemplo, através de questionários, workshops, ou reuniões de brainstorming.</t>
  </si>
  <si>
    <t>Ver explicação da questão 8. A auscultação de stakeholders externos pode ser realizada, por exemplo, através de questionários, workshops, ou entrevistas.</t>
  </si>
  <si>
    <t xml:space="preserve">A neutralidade carbónica é o ponto de equilíbrio entre o carbono que é emitido e o carbono que é sequestrado (pela floresta e solo, por exemplo) ou removido (através de tecnologias). A definição utilizada pela UNFCCC (United Nations Framework Convention on Climate Change), a Convenção-Quadro das Nações Unidas sobre Alterações Climáticas,  consiste no valor nulo de emissões líquidas de gases com efeito de estufa, tendo em conta o total nacional de emissões.
Atingir a neutralidade carbónica implica definir um plano para evitar e reduzir as emissões, e para compensar aquelas que não se conseguem evitar. </t>
  </si>
  <si>
    <t>Emissões diretas de GEE (gases com efeito de estufa), a partir de fontes que são controladas ou pertencentes à empresa que vai reportar. Por exemplo: combustão estacionária (gás, caldeiras, geradores, etc.), combustível utilizado em veículos da empresa.</t>
  </si>
  <si>
    <t>Emissões indiretas de GEE, provenientes da geração de eletricidade adquirida pela empresa que vai reportar. Por exemplo: compra/consumo de energia elétrica.</t>
  </si>
  <si>
    <t>Todas as emissões indiretas (não incluídas no âmbito 2), que ocorrem na cadeia de valor da empresa que vai reportar (existem 15 categorias de emissões indiretas). Por exemplo: Bens e serviços adquiridos; Transporte e distribuição upstream e downstream; Viagens de negócios; Deslocação de colaboradores; Ativos arrendados.</t>
  </si>
  <si>
    <t>O Regulamento da Taxonomia Ambiental da UE é um sistema de classificação que estabelece uma lista de atividades económicas, que podem ser ambientalmente sustentáveis se cumprirem determinados critérios técnicos, alinhados com o Pacto Ecológico Europeu e  o objetivo de se atingir a neutralidade carbónica até 2050.
Uma atividade pode ser considerada ambientalmente sustentável se contribuir substancialmente para, pelo menos, um dos seguintes 6 objetivos ambientais:
•	Mitigação das alterações climáticas;
•	Adaptação às alterações climáticas;
•	Utilização sustentável e proteção dos recursos hídricos e marinhos;
•	Transição para uma economia circular;
•	Prevenção e o controlo da poluição;
•	Proteção e o restauro da biodiversidade e dos ecossistemas.
Adicionalmente, a atividade não pode Causar Danos Significativos (DNSH) a nenhum dos outros objetivos.
Para as empresas não financeiras, os principais indicadores, que se deverão reportar, são:
- Percentagem de volume de vendas;  Percentagem de Capex (Capital Expenditure ou despesas de capital, que compreende os fundos usados por uma organização para adquirir, atualizar e manter ativos físicos como, por exemplo, investimento em equipamentos); e Percentagem de Opex (Operational Expenditure, ou despesas operacionais, que engloba as despesas contínuas inerentes ao funcionamento da organização), alinhadas com atividades produzidas pela empresa e que são ambientalmente sustentáveis.</t>
  </si>
  <si>
    <t>O plano de investimentos que a empresa pretende realizar, para cumprimento dos seus objetivos estratégicos a médio e longo prazo, tem em consideração os critérios técnicos para uma atividade ser considerada ambientalmente sustentável, conforme esclarecido na questão 49.</t>
  </si>
  <si>
    <t>Caso a empresa tenha infraestruturas/operações localizadas, por exemplo, nas áreas abaixo, com impactos negativos ao nível da conservação da natureza, recursos hídricos e biodiversidade:
- Áreas Protegidas.
- Rede Natura 2000.
- Zonas de Protecção Especial.
- ZPE (Diretiva Aves).
- Áreas Especiais de Conservação (SAC) - (Diretiva Habitats).
- Reservas da Biosfera (UNESCO).
- Sítios Ramsar (Convenção Ramsar sobre Zonas Húmidas).
- Geoparques (UNESCO).</t>
  </si>
  <si>
    <r>
      <t>Ficha Técnica </t>
    </r>
    <r>
      <rPr>
        <sz val="14"/>
        <color rgb="FF000000"/>
        <rFont val="Calibri"/>
        <family val="2"/>
      </rPr>
      <t> </t>
    </r>
  </si>
  <si>
    <r>
      <t>Título:</t>
    </r>
    <r>
      <rPr>
        <sz val="12"/>
        <rFont val="Calibri"/>
        <family val="2"/>
      </rPr>
      <t xml:space="preserve"> Autodiagnóstico ESG para PME </t>
    </r>
  </si>
  <si>
    <r>
      <t>Propriedade:</t>
    </r>
    <r>
      <rPr>
        <sz val="12"/>
        <rFont val="Calibri"/>
        <family val="2"/>
      </rPr>
      <t xml:space="preserve"> IAPMEI – Agência para a Competitividade e Inovação, I.P. </t>
    </r>
  </si>
  <si>
    <r>
      <t>Desenvolvimento:</t>
    </r>
    <r>
      <rPr>
        <sz val="12"/>
        <rFont val="Calibri"/>
        <family val="2"/>
      </rPr>
      <t xml:space="preserve"> Systemic </t>
    </r>
  </si>
  <si>
    <r>
      <t>Edição:</t>
    </r>
    <r>
      <rPr>
        <sz val="12"/>
        <rFont val="Calibri"/>
        <family val="2"/>
      </rPr>
      <t xml:space="preserve"> junho 2023</t>
    </r>
  </si>
  <si>
    <t>Última revisão em janeiro 2024</t>
  </si>
  <si>
    <r>
      <t>Projeto Cofinanciado por:</t>
    </r>
    <r>
      <rPr>
        <sz val="11"/>
        <rFont val="Calibri"/>
        <family val="2"/>
      </rPr>
      <t> </t>
    </r>
  </si>
  <si>
    <t>Questionário - Autodiagnóstico ESG para PME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</si>
</sst>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1"/>
      <name val="Calibri"/>
      <family val="2"/>
      <scheme val="minor"/>
    </font>
    <font>
      <b/>
      <sz val="18"/>
      <color theme="0"/>
      <name val="Calibri"/>
      <family val="2"/>
      <scheme val="minor"/>
    </font>
    <font>
      <sz val="11"/>
      <name val="Calibri"/>
      <family val="2"/>
      <scheme val="minor"/>
    </font>
    <font>
      <sz val="11"/>
      <color theme="1"/>
      <name val="Calibri"/>
      <family val="2"/>
      <scheme val="minor"/>
    </font>
    <font>
      <i/>
      <sz val="11"/>
      <color theme="1"/>
      <name val="Calibri"/>
      <family val="2"/>
      <scheme val="minor"/>
    </font>
    <font>
      <i/>
      <sz val="11"/>
      <name val="Calibri"/>
      <family val="2"/>
      <scheme val="minor"/>
    </font>
    <font>
      <sz val="48"/>
      <color theme="1"/>
      <name val="Calibri"/>
      <family val="2"/>
      <scheme val="minor"/>
    </font>
    <font>
      <b/>
      <sz val="14"/>
      <color theme="0"/>
      <name val="Calibri"/>
      <family val="2"/>
      <scheme val="minor"/>
    </font>
    <font>
      <b/>
      <sz val="14"/>
      <color rgb="FF000000"/>
      <name val="Calibri"/>
      <family val="2"/>
      <scheme val="minor"/>
    </font>
    <font>
      <b/>
      <sz val="12"/>
      <color theme="1"/>
      <name val="Calibri"/>
      <family val="2"/>
      <scheme val="minor"/>
    </font>
    <font>
      <b/>
      <sz val="14"/>
      <color rgb="FF000000"/>
      <name val="Calibri"/>
      <family val="2"/>
    </font>
    <font>
      <sz val="14"/>
      <color rgb="FF000000"/>
      <name val="Calibri"/>
      <family val="2"/>
    </font>
    <font>
      <sz val="12"/>
      <color rgb="FF000000"/>
      <name val="Calibri"/>
      <family val="2"/>
    </font>
    <font>
      <b/>
      <sz val="12"/>
      <name val="Calibri"/>
      <family val="2"/>
    </font>
    <font>
      <sz val="12"/>
      <name val="Calibri"/>
      <family val="2"/>
    </font>
    <font>
      <sz val="11"/>
      <name val="Calibri"/>
      <family val="2"/>
    </font>
    <font>
      <b/>
      <sz val="11"/>
      <name val="Calibri"/>
      <family val="2"/>
    </font>
    <font>
      <sz val="10"/>
      <color theme="1"/>
      <name val="Calibri"/>
      <family val="2"/>
      <scheme val="minor"/>
    </font>
    <font>
      <sz val="8"/>
      <name val="Calibri"/>
      <family val="2"/>
    </font>
    <font>
      <sz val="11"/>
      <color rgb="FFFF0000"/>
      <name val="Calibri"/>
      <family val="2"/>
      <scheme val="minor"/>
    </font>
    <font>
      <sz val="11"/>
      <color theme="0"/>
      <name val="Calibri"/>
      <family val="2"/>
      <scheme val="minor"/>
    </font>
    <font>
      <b/>
      <sz val="16"/>
      <name val="Calibri"/>
      <family val="2"/>
      <scheme val="minor"/>
    </font>
    <font>
      <b/>
      <sz val="14"/>
      <color theme="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rgb="FF249479"/>
        <bgColor indexed="64"/>
      </patternFill>
    </fill>
    <fill>
      <patternFill patternType="solid">
        <fgColor rgb="FFA2DC44"/>
        <bgColor indexed="64"/>
      </patternFill>
    </fill>
  </fills>
  <borders count="27">
    <border>
      <left/>
      <right/>
      <top/>
      <bottom/>
      <diagonal/>
    </border>
    <border>
      <left/>
      <right/>
      <top style="hair">
        <color auto="1"/>
      </top>
      <bottom style="hair">
        <color auto="1"/>
      </bottom>
      <diagonal/>
    </border>
    <border>
      <left/>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hair">
        <color auto="1"/>
      </top>
      <bottom/>
      <diagonal/>
    </border>
    <border>
      <left/>
      <right style="medium">
        <color auto="1"/>
      </right>
      <top style="hair">
        <color auto="1"/>
      </top>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hair">
        <color auto="1"/>
      </right>
      <top style="hair">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style="hair">
        <color auto="1"/>
      </left>
      <right/>
      <top style="hair">
        <color auto="1"/>
      </top>
      <bottom/>
      <diagonal/>
    </border>
    <border>
      <left style="hair">
        <color auto="1"/>
      </left>
      <right/>
      <top style="hair">
        <color auto="1"/>
      </top>
      <bottom style="medium">
        <color auto="1"/>
      </bottom>
      <diagonal/>
    </border>
    <border>
      <left style="hair">
        <color auto="1"/>
      </left>
      <right/>
      <top style="hair">
        <color auto="1"/>
      </top>
      <bottom style="hair">
        <color auto="1"/>
      </bottom>
      <diagonal/>
    </border>
  </borders>
  <cellStyleXfs count="2">
    <xf numFmtId="0" fontId="0" fillId="0" borderId="0"/>
    <xf numFmtId="9" fontId="5" fillId="0" borderId="0" applyFont="0" applyFill="0" applyBorder="0" applyAlignment="0" applyProtection="0"/>
  </cellStyleXfs>
  <cellXfs count="102">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left" vertical="center" wrapText="1"/>
    </xf>
    <xf numFmtId="0" fontId="2" fillId="2" borderId="6" xfId="0" applyFont="1" applyFill="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2" xfId="0" applyFont="1" applyBorder="1" applyAlignment="1">
      <alignment horizontal="left" vertical="center" wrapText="1"/>
    </xf>
    <xf numFmtId="0" fontId="0" fillId="3" borderId="8" xfId="0" applyFill="1" applyBorder="1" applyAlignment="1">
      <alignment horizontal="center" vertical="center"/>
    </xf>
    <xf numFmtId="0" fontId="4" fillId="3" borderId="13" xfId="0" applyFont="1" applyFill="1" applyBorder="1" applyAlignment="1">
      <alignment horizontal="left" vertical="center" wrapText="1" indent="3"/>
    </xf>
    <xf numFmtId="0" fontId="2" fillId="2" borderId="0" xfId="0" applyFont="1" applyFill="1" applyAlignment="1">
      <alignment horizontal="center"/>
    </xf>
    <xf numFmtId="9" fontId="0" fillId="0" borderId="0" xfId="1" applyFont="1"/>
    <xf numFmtId="0" fontId="0" fillId="0" borderId="19" xfId="0" applyBorder="1" applyAlignment="1">
      <alignment horizontal="center" vertical="center"/>
    </xf>
    <xf numFmtId="0" fontId="0" fillId="0" borderId="23" xfId="0" applyBorder="1" applyAlignment="1">
      <alignment horizontal="center" vertical="center"/>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4" fillId="4" borderId="12" xfId="0" applyFont="1" applyFill="1" applyBorder="1" applyAlignment="1">
      <alignment horizontal="left" vertical="center" wrapText="1"/>
    </xf>
    <xf numFmtId="0" fontId="10" fillId="0" borderId="0" xfId="0" applyFont="1" applyAlignment="1">
      <alignment vertical="center" wrapText="1"/>
    </xf>
    <xf numFmtId="0" fontId="0" fillId="0" borderId="0" xfId="0" applyAlignment="1">
      <alignment wrapText="1"/>
    </xf>
    <xf numFmtId="0" fontId="11"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justify" vertical="center" wrapText="1"/>
    </xf>
    <xf numFmtId="0" fontId="15"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justify" vertical="center" wrapText="1"/>
    </xf>
    <xf numFmtId="0" fontId="16" fillId="0" borderId="0" xfId="0" applyFont="1" applyAlignment="1">
      <alignment horizontal="left" vertical="center" wrapText="1"/>
    </xf>
    <xf numFmtId="0" fontId="0" fillId="0" borderId="0" xfId="0" applyProtection="1">
      <protection hidden="1"/>
    </xf>
    <xf numFmtId="0" fontId="0" fillId="0" borderId="0" xfId="0" applyAlignment="1" applyProtection="1">
      <alignment horizontal="center"/>
      <protection hidden="1"/>
    </xf>
    <xf numFmtId="0" fontId="1" fillId="0" borderId="0" xfId="0" applyFont="1" applyAlignment="1">
      <alignment horizontal="justify" vertical="center" wrapText="1"/>
    </xf>
    <xf numFmtId="0" fontId="0" fillId="0" borderId="0" xfId="0" applyAlignment="1">
      <alignment vertical="center"/>
    </xf>
    <xf numFmtId="0" fontId="0" fillId="0" borderId="11" xfId="0" applyBorder="1"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20" fillId="0" borderId="0" xfId="0" applyFont="1" applyAlignment="1">
      <alignment horizontal="left" vertical="center" wrapText="1"/>
    </xf>
    <xf numFmtId="0" fontId="21" fillId="0" borderId="0" xfId="0" applyFont="1"/>
    <xf numFmtId="1" fontId="0" fillId="0" borderId="0" xfId="0" applyNumberFormat="1"/>
    <xf numFmtId="0" fontId="1" fillId="0" borderId="0" xfId="0" applyFont="1" applyAlignment="1">
      <alignment horizontal="center" vertical="center"/>
    </xf>
    <xf numFmtId="0" fontId="0" fillId="0" borderId="17" xfId="0" applyBorder="1" applyAlignment="1" applyProtection="1">
      <alignment horizontal="center" vertical="center"/>
      <protection hidden="1"/>
    </xf>
    <xf numFmtId="0" fontId="2" fillId="2" borderId="7" xfId="0" applyFont="1" applyFill="1" applyBorder="1" applyAlignment="1">
      <alignment horizontal="center"/>
    </xf>
    <xf numFmtId="0" fontId="0" fillId="0" borderId="9" xfId="0"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19" fillId="0" borderId="0" xfId="0" applyFont="1" applyAlignment="1">
      <alignment vertical="center" wrapText="1"/>
    </xf>
    <xf numFmtId="0" fontId="22" fillId="0" borderId="0" xfId="0" applyFont="1" applyAlignment="1" applyProtection="1">
      <alignment horizontal="center"/>
      <protection hidden="1"/>
    </xf>
    <xf numFmtId="0" fontId="0" fillId="5" borderId="18" xfId="0" applyFill="1" applyBorder="1" applyProtection="1">
      <protection locked="0"/>
    </xf>
    <xf numFmtId="0" fontId="0" fillId="5" borderId="1"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24"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25" xfId="0" applyFill="1" applyBorder="1" applyAlignment="1" applyProtection="1">
      <alignment horizontal="center" vertical="center" wrapText="1"/>
      <protection locked="0"/>
    </xf>
    <xf numFmtId="0" fontId="2" fillId="7" borderId="6" xfId="0" applyFont="1" applyFill="1" applyBorder="1" applyAlignment="1">
      <alignment horizontal="center"/>
    </xf>
    <xf numFmtId="0" fontId="2" fillId="7" borderId="0" xfId="0" applyFont="1" applyFill="1" applyAlignment="1">
      <alignment horizontal="center"/>
    </xf>
    <xf numFmtId="0" fontId="2" fillId="7" borderId="7" xfId="0" applyFont="1" applyFill="1" applyBorder="1" applyAlignment="1">
      <alignment horizontal="center"/>
    </xf>
    <xf numFmtId="0" fontId="23" fillId="7" borderId="17" xfId="0" applyFont="1" applyFill="1" applyBorder="1" applyAlignment="1">
      <alignment vertical="center"/>
    </xf>
    <xf numFmtId="0" fontId="9" fillId="6" borderId="3" xfId="0" applyFont="1" applyFill="1" applyBorder="1" applyAlignment="1">
      <alignment horizontal="center" vertical="center"/>
    </xf>
    <xf numFmtId="0" fontId="9" fillId="6" borderId="5" xfId="0" applyFont="1" applyFill="1" applyBorder="1" applyAlignment="1">
      <alignment horizontal="center" vertical="center"/>
    </xf>
    <xf numFmtId="0" fontId="1" fillId="0" borderId="0" xfId="0" applyFont="1" applyAlignment="1">
      <alignment horizontal="justify" vertical="center" wrapText="1"/>
    </xf>
    <xf numFmtId="0" fontId="24" fillId="0" borderId="21" xfId="0" applyFont="1" applyBorder="1" applyAlignment="1">
      <alignment horizontal="left" vertical="top"/>
    </xf>
    <xf numFmtId="0" fontId="3" fillId="6" borderId="6" xfId="0" applyFont="1" applyFill="1" applyBorder="1" applyAlignment="1">
      <alignment horizontal="center" vertical="center"/>
    </xf>
    <xf numFmtId="0" fontId="3" fillId="6" borderId="0" xfId="0" applyFont="1" applyFill="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3" xfId="0" applyFont="1" applyFill="1" applyBorder="1" applyAlignment="1" applyProtection="1">
      <alignment horizontal="center" vertical="center"/>
      <protection hidden="1"/>
    </xf>
    <xf numFmtId="0" fontId="3" fillId="6" borderId="4" xfId="0" applyFont="1" applyFill="1" applyBorder="1" applyAlignment="1" applyProtection="1">
      <alignment horizontal="center" vertical="center"/>
      <protection hidden="1"/>
    </xf>
    <xf numFmtId="0" fontId="3" fillId="6" borderId="5" xfId="0" applyFont="1" applyFill="1" applyBorder="1" applyAlignment="1" applyProtection="1">
      <alignment horizontal="center" vertical="center"/>
      <protection hidden="1"/>
    </xf>
    <xf numFmtId="0" fontId="3" fillId="6" borderId="6" xfId="0" applyFont="1" applyFill="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7" xfId="0" applyFont="1" applyFill="1" applyBorder="1" applyAlignment="1" applyProtection="1">
      <alignment horizontal="center" vertical="center"/>
      <protection hidden="1"/>
    </xf>
    <xf numFmtId="0" fontId="3" fillId="6" borderId="20" xfId="0" applyFont="1" applyFill="1" applyBorder="1" applyAlignment="1" applyProtection="1">
      <alignment horizontal="center" vertical="center"/>
      <protection hidden="1"/>
    </xf>
    <xf numFmtId="0" fontId="3" fillId="6" borderId="21" xfId="0" applyFont="1" applyFill="1" applyBorder="1" applyAlignment="1" applyProtection="1">
      <alignment horizontal="center" vertical="center"/>
      <protection hidden="1"/>
    </xf>
    <xf numFmtId="0" fontId="3" fillId="6" borderId="22" xfId="0" applyFont="1" applyFill="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21" xfId="0" applyFont="1" applyBorder="1" applyAlignment="1" applyProtection="1">
      <alignment horizontal="center" vertical="center"/>
      <protection hidden="1"/>
    </xf>
    <xf numFmtId="0" fontId="8" fillId="0" borderId="22" xfId="0" applyFont="1" applyBorder="1" applyAlignment="1" applyProtection="1">
      <alignment horizontal="center" vertical="center"/>
      <protection hidden="1"/>
    </xf>
    <xf numFmtId="0" fontId="0" fillId="0" borderId="3" xfId="0" applyBorder="1" applyAlignment="1" applyProtection="1">
      <alignment horizontal="left" vertical="center" wrapText="1"/>
      <protection hidden="1"/>
    </xf>
    <xf numFmtId="0" fontId="0" fillId="0" borderId="4" xfId="0"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20" xfId="0" applyBorder="1" applyAlignment="1" applyProtection="1">
      <alignment horizontal="left" vertical="center" wrapText="1"/>
      <protection hidden="1"/>
    </xf>
    <xf numFmtId="0" fontId="0" fillId="0" borderId="21"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xf numFmtId="0" fontId="1" fillId="0" borderId="0" xfId="0" applyFont="1" applyAlignment="1">
      <alignment horizontal="justify" vertical="center"/>
    </xf>
  </cellXfs>
  <cellStyles count="2">
    <cellStyle name="Normal" xfId="0" builtinId="0"/>
    <cellStyle name="Percentagem" xfId="1" builtinId="5"/>
  </cellStyles>
  <dxfs count="7">
    <dxf>
      <fill>
        <patternFill>
          <bgColor theme="7"/>
        </patternFill>
      </fill>
    </dxf>
    <dxf>
      <fill>
        <patternFill>
          <bgColor rgb="FF92D050"/>
        </patternFill>
      </fill>
    </dxf>
    <dxf>
      <fill>
        <patternFill>
          <bgColor rgb="FF00B050"/>
        </patternFill>
      </fill>
    </dxf>
    <dxf>
      <font>
        <color theme="0"/>
      </font>
    </dxf>
    <dxf>
      <fill>
        <patternFill>
          <bgColor rgb="FF00B050"/>
        </patternFill>
      </fill>
    </dxf>
    <dxf>
      <fill>
        <patternFill>
          <bgColor rgb="FF92D050"/>
        </patternFill>
      </fill>
    </dxf>
    <dxf>
      <fill>
        <patternFill>
          <bgColor rgb="FFFFC000"/>
        </patternFill>
      </fill>
    </dxf>
  </dxfs>
  <tableStyles count="0" defaultTableStyle="TableStyleMedium2" defaultPivotStyle="PivotStyleLight16"/>
  <colors>
    <mruColors>
      <color rgb="FF249479"/>
      <color rgb="FFA2DC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r>
              <a:rPr lang="pt-PT" sz="2000" b="1"/>
              <a:t>Avaliação das práticas ESG</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endParaRPr lang="pt-PT"/>
        </a:p>
      </c:txPr>
    </c:title>
    <c:autoTitleDeleted val="0"/>
    <c:plotArea>
      <c:layout/>
      <c:barChart>
        <c:barDir val="bar"/>
        <c:grouping val="percentStacked"/>
        <c:varyColors val="0"/>
        <c:ser>
          <c:idx val="0"/>
          <c:order val="0"/>
          <c:tx>
            <c:strRef>
              <c:f>Respostas!$G$2</c:f>
              <c:strCache>
                <c:ptCount val="1"/>
                <c:pt idx="0">
                  <c:v>Score</c:v>
                </c:pt>
              </c:strCache>
            </c:strRef>
          </c:tx>
          <c:spPr>
            <a:solidFill>
              <a:schemeClr val="accent6">
                <a:lumMod val="50000"/>
              </a:schemeClr>
            </a:solidFill>
            <a:ln>
              <a:noFill/>
            </a:ln>
            <a:effectLst/>
          </c:spPr>
          <c:invertIfNegative val="0"/>
          <c:dLbls>
            <c:dLbl>
              <c:idx val="0"/>
              <c:tx>
                <c:rich>
                  <a:bodyPr/>
                  <a:lstStyle/>
                  <a:p>
                    <a:fld id="{AE90A95B-9F77-4A0D-9EBD-1175E3C48BB1}" type="CELLRANGE">
                      <a:rPr lang="en-US"/>
                      <a:pPr/>
                      <a:t>[INTERVALODACÉLULA]</a:t>
                    </a:fld>
                    <a:endParaRPr lang="pt-PT"/>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AE1-467C-9D98-F19A46403C0D}"/>
                </c:ext>
              </c:extLst>
            </c:dLbl>
            <c:dLbl>
              <c:idx val="1"/>
              <c:tx>
                <c:rich>
                  <a:bodyPr/>
                  <a:lstStyle/>
                  <a:p>
                    <a:fld id="{0F7C8155-55AB-448C-A0A9-DAB8144A1D62}" type="CELLRANGE">
                      <a:rPr lang="pt-PT"/>
                      <a:pPr/>
                      <a:t>[INTERVALODACÉLULA]</a:t>
                    </a:fld>
                    <a:endParaRPr lang="pt-PT"/>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AE1-467C-9D98-F19A46403C0D}"/>
                </c:ext>
              </c:extLst>
            </c:dLbl>
            <c:dLbl>
              <c:idx val="2"/>
              <c:tx>
                <c:rich>
                  <a:bodyPr/>
                  <a:lstStyle/>
                  <a:p>
                    <a:fld id="{3FFCDE1D-DB63-45CD-ABDA-A7779252F7BC}" type="CELLRANGE">
                      <a:rPr lang="pt-PT"/>
                      <a:pPr/>
                      <a:t>[INTERVALODACÉLULA]</a:t>
                    </a:fld>
                    <a:endParaRPr lang="pt-PT"/>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AE1-467C-9D98-F19A46403C0D}"/>
                </c:ext>
              </c:extLst>
            </c:dLbl>
            <c:dLbl>
              <c:idx val="3"/>
              <c:tx>
                <c:rich>
                  <a:bodyPr/>
                  <a:lstStyle/>
                  <a:p>
                    <a:fld id="{DDE94E57-874F-461F-A207-FCA79BA565B3}" type="CELLRANGE">
                      <a:rPr lang="pt-PT"/>
                      <a:pPr/>
                      <a:t>[INTERVALODACÉLULA]</a:t>
                    </a:fld>
                    <a:endParaRPr lang="pt-PT"/>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AE1-467C-9D98-F19A46403C0D}"/>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pt-PT"/>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Respostas!$F$3:$F$6</c:f>
              <c:strCache>
                <c:ptCount val="4"/>
                <c:pt idx="0">
                  <c:v>Geral</c:v>
                </c:pt>
                <c:pt idx="1">
                  <c:v>Governação</c:v>
                </c:pt>
                <c:pt idx="2">
                  <c:v>Social</c:v>
                </c:pt>
                <c:pt idx="3">
                  <c:v>Ambiental</c:v>
                </c:pt>
              </c:strCache>
            </c:strRef>
          </c:cat>
          <c:val>
            <c:numRef>
              <c:f>Respostas!$G$3:$G$6</c:f>
              <c:numCache>
                <c:formatCode>General</c:formatCode>
                <c:ptCount val="4"/>
                <c:pt idx="0">
                  <c:v>0</c:v>
                </c:pt>
                <c:pt idx="1">
                  <c:v>0</c:v>
                </c:pt>
                <c:pt idx="2">
                  <c:v>0</c:v>
                </c:pt>
                <c:pt idx="3">
                  <c:v>0</c:v>
                </c:pt>
              </c:numCache>
            </c:numRef>
          </c:val>
          <c:extLst>
            <c:ext xmlns:c15="http://schemas.microsoft.com/office/drawing/2012/chart" uri="{02D57815-91ED-43cb-92C2-25804820EDAC}">
              <c15:datalabelsRange>
                <c15:f>Respostas!$I$3:$I$6</c15:f>
                <c15:dlblRangeCache>
                  <c:ptCount val="4"/>
                  <c:pt idx="0">
                    <c:v>0%</c:v>
                  </c:pt>
                  <c:pt idx="1">
                    <c:v>0%</c:v>
                  </c:pt>
                  <c:pt idx="2">
                    <c:v>0%</c:v>
                  </c:pt>
                  <c:pt idx="3">
                    <c:v>0%</c:v>
                  </c:pt>
                </c15:dlblRangeCache>
              </c15:datalabelsRange>
            </c:ext>
            <c:ext xmlns:c16="http://schemas.microsoft.com/office/drawing/2014/chart" uri="{C3380CC4-5D6E-409C-BE32-E72D297353CC}">
              <c16:uniqueId val="{00000004-EAE1-467C-9D98-F19A46403C0D}"/>
            </c:ext>
          </c:extLst>
        </c:ser>
        <c:ser>
          <c:idx val="1"/>
          <c:order val="1"/>
          <c:tx>
            <c:strRef>
              <c:f>Respostas!$H$2</c:f>
              <c:strCache>
                <c:ptCount val="1"/>
                <c:pt idx="0">
                  <c:v>Aux</c:v>
                </c:pt>
              </c:strCache>
            </c:strRef>
          </c:tx>
          <c:spPr>
            <a:solidFill>
              <a:schemeClr val="accent6">
                <a:lumMod val="20000"/>
                <a:lumOff val="80000"/>
              </a:schemeClr>
            </a:solidFill>
            <a:ln>
              <a:noFill/>
            </a:ln>
            <a:effectLst/>
          </c:spPr>
          <c:invertIfNegative val="0"/>
          <c:cat>
            <c:strRef>
              <c:f>Respostas!$F$3:$F$6</c:f>
              <c:strCache>
                <c:ptCount val="4"/>
                <c:pt idx="0">
                  <c:v>Geral</c:v>
                </c:pt>
                <c:pt idx="1">
                  <c:v>Governação</c:v>
                </c:pt>
                <c:pt idx="2">
                  <c:v>Social</c:v>
                </c:pt>
                <c:pt idx="3">
                  <c:v>Ambiental</c:v>
                </c:pt>
              </c:strCache>
            </c:strRef>
          </c:cat>
          <c:val>
            <c:numRef>
              <c:f>Respostas!$H$3:$H$6</c:f>
              <c:numCache>
                <c:formatCode>General</c:formatCode>
                <c:ptCount val="4"/>
                <c:pt idx="0">
                  <c:v>16</c:v>
                </c:pt>
                <c:pt idx="1">
                  <c:v>10</c:v>
                </c:pt>
                <c:pt idx="2">
                  <c:v>10</c:v>
                </c:pt>
                <c:pt idx="3">
                  <c:v>14</c:v>
                </c:pt>
              </c:numCache>
            </c:numRef>
          </c:val>
          <c:extLst>
            <c:ext xmlns:c16="http://schemas.microsoft.com/office/drawing/2014/chart" uri="{C3380CC4-5D6E-409C-BE32-E72D297353CC}">
              <c16:uniqueId val="{00000005-EAE1-467C-9D98-F19A46403C0D}"/>
            </c:ext>
          </c:extLst>
        </c:ser>
        <c:dLbls>
          <c:showLegendKey val="0"/>
          <c:showVal val="0"/>
          <c:showCatName val="0"/>
          <c:showSerName val="0"/>
          <c:showPercent val="0"/>
          <c:showBubbleSize val="0"/>
        </c:dLbls>
        <c:gapWidth val="150"/>
        <c:overlap val="100"/>
        <c:axId val="925771263"/>
        <c:axId val="925767935"/>
      </c:barChart>
      <c:catAx>
        <c:axId val="925771263"/>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pt-PT"/>
          </a:p>
        </c:txPr>
        <c:crossAx val="925767935"/>
        <c:crosses val="autoZero"/>
        <c:auto val="1"/>
        <c:lblAlgn val="ctr"/>
        <c:lblOffset val="100"/>
        <c:noMultiLvlLbl val="0"/>
      </c:catAx>
      <c:valAx>
        <c:axId val="925767935"/>
        <c:scaling>
          <c:orientation val="minMax"/>
        </c:scaling>
        <c:delete val="1"/>
        <c:axPos val="b"/>
        <c:numFmt formatCode="0%" sourceLinked="1"/>
        <c:majorTickMark val="none"/>
        <c:minorTickMark val="none"/>
        <c:tickLblPos val="nextTo"/>
        <c:crossAx val="925771263"/>
        <c:crosses val="autoZero"/>
        <c:crossBetween val="between"/>
      </c:valAx>
      <c:spPr>
        <a:noFill/>
        <a:ln>
          <a:no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solidFill>
            <a:sysClr val="windowText" lastClr="000000"/>
          </a:solidFill>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2750485</xdr:colOff>
      <xdr:row>10</xdr:row>
      <xdr:rowOff>80342</xdr:rowOff>
    </xdr:from>
    <xdr:to>
      <xdr:col>0</xdr:col>
      <xdr:colOff>6454833</xdr:colOff>
      <xdr:row>14</xdr:row>
      <xdr:rowOff>16278</xdr:rowOff>
    </xdr:to>
    <xdr:pic>
      <xdr:nvPicPr>
        <xdr:cNvPr id="3" name="Imagem 2">
          <a:extLst>
            <a:ext uri="{FF2B5EF4-FFF2-40B4-BE49-F238E27FC236}">
              <a16:creationId xmlns:a16="http://schemas.microsoft.com/office/drawing/2014/main" id="{BBB844CE-2AB1-4A6F-8D91-FD9A09F73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0485" y="6133047"/>
          <a:ext cx="3700538" cy="698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xdr:row>
      <xdr:rowOff>0</xdr:rowOff>
    </xdr:from>
    <xdr:to>
      <xdr:col>0</xdr:col>
      <xdr:colOff>1870364</xdr:colOff>
      <xdr:row>14</xdr:row>
      <xdr:rowOff>13855</xdr:rowOff>
    </xdr:to>
    <xdr:pic>
      <xdr:nvPicPr>
        <xdr:cNvPr id="7" name="Picture 3">
          <a:extLst>
            <a:ext uri="{FF2B5EF4-FFF2-40B4-BE49-F238E27FC236}">
              <a16:creationId xmlns:a16="http://schemas.microsoft.com/office/drawing/2014/main" id="{D6B98A47-38A1-4CB5-9F0D-8C62D43F8DF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6798" b="29452"/>
        <a:stretch/>
      </xdr:blipFill>
      <xdr:spPr bwMode="auto">
        <a:xfrm>
          <a:off x="0" y="6251864"/>
          <a:ext cx="1870364" cy="585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51956</xdr:rowOff>
    </xdr:from>
    <xdr:to>
      <xdr:col>0</xdr:col>
      <xdr:colOff>9286095</xdr:colOff>
      <xdr:row>3</xdr:row>
      <xdr:rowOff>16766</xdr:rowOff>
    </xdr:to>
    <xdr:pic>
      <xdr:nvPicPr>
        <xdr:cNvPr id="6" name="Picture 5">
          <a:extLst>
            <a:ext uri="{FF2B5EF4-FFF2-40B4-BE49-F238E27FC236}">
              <a16:creationId xmlns:a16="http://schemas.microsoft.com/office/drawing/2014/main" id="{9C80D8BA-66BC-43F2-BE99-E5BC2CE04C4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956"/>
          <a:ext cx="9288000" cy="53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3</xdr:col>
      <xdr:colOff>29700</xdr:colOff>
      <xdr:row>0</xdr:row>
      <xdr:rowOff>599175</xdr:rowOff>
    </xdr:to>
    <xdr:pic>
      <xdr:nvPicPr>
        <xdr:cNvPr id="3" name="Picture 2">
          <a:extLst>
            <a:ext uri="{FF2B5EF4-FFF2-40B4-BE49-F238E27FC236}">
              <a16:creationId xmlns:a16="http://schemas.microsoft.com/office/drawing/2014/main" id="{9CC25D59-3E55-A2D7-8A0B-ADF7DB6A1B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66675"/>
          <a:ext cx="9288000" cy="532500"/>
        </a:xfrm>
        <a:prstGeom prst="rect">
          <a:avLst/>
        </a:prstGeom>
      </xdr:spPr>
    </xdr:pic>
    <xdr:clientData/>
  </xdr:twoCellAnchor>
  <xdr:twoCellAnchor>
    <xdr:from>
      <xdr:col>1</xdr:col>
      <xdr:colOff>0</xdr:colOff>
      <xdr:row>74</xdr:row>
      <xdr:rowOff>0</xdr:rowOff>
    </xdr:from>
    <xdr:to>
      <xdr:col>2</xdr:col>
      <xdr:colOff>994064</xdr:colOff>
      <xdr:row>77</xdr:row>
      <xdr:rowOff>13855</xdr:rowOff>
    </xdr:to>
    <xdr:pic>
      <xdr:nvPicPr>
        <xdr:cNvPr id="4" name="Picture 3">
          <a:extLst>
            <a:ext uri="{FF2B5EF4-FFF2-40B4-BE49-F238E27FC236}">
              <a16:creationId xmlns:a16="http://schemas.microsoft.com/office/drawing/2014/main" id="{2F35BF20-D4AF-4EC0-A4C6-581F91AF6AE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6798" b="29452"/>
        <a:stretch/>
      </xdr:blipFill>
      <xdr:spPr bwMode="auto">
        <a:xfrm>
          <a:off x="180975" y="40728900"/>
          <a:ext cx="1870364" cy="585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1495425</xdr:colOff>
      <xdr:row>73</xdr:row>
      <xdr:rowOff>457200</xdr:rowOff>
    </xdr:from>
    <xdr:to>
      <xdr:col>2</xdr:col>
      <xdr:colOff>5227058</xdr:colOff>
      <xdr:row>77</xdr:row>
      <xdr:rowOff>19050</xdr:rowOff>
    </xdr:to>
    <xdr:pic>
      <xdr:nvPicPr>
        <xdr:cNvPr id="5" name="Imagem 2">
          <a:extLst>
            <a:ext uri="{FF2B5EF4-FFF2-40B4-BE49-F238E27FC236}">
              <a16:creationId xmlns:a16="http://schemas.microsoft.com/office/drawing/2014/main" id="{DD7F36CC-F08B-4D40-9BA2-4FE9787D46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52700" y="40614600"/>
          <a:ext cx="3731633"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7621</xdr:colOff>
      <xdr:row>1</xdr:row>
      <xdr:rowOff>68580</xdr:rowOff>
    </xdr:from>
    <xdr:to>
      <xdr:col>14</xdr:col>
      <xdr:colOff>533401</xdr:colOff>
      <xdr:row>15</xdr:row>
      <xdr:rowOff>0</xdr:rowOff>
    </xdr:to>
    <xdr:graphicFrame macro="">
      <xdr:nvGraphicFramePr>
        <xdr:cNvPr id="2" name="Chart 1">
          <a:extLst>
            <a:ext uri="{FF2B5EF4-FFF2-40B4-BE49-F238E27FC236}">
              <a16:creationId xmlns:a16="http://schemas.microsoft.com/office/drawing/2014/main" id="{EC2F74A6-CD36-4DD4-BEF4-6F2DCE22E1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66675</xdr:rowOff>
    </xdr:from>
    <xdr:to>
      <xdr:col>15</xdr:col>
      <xdr:colOff>1650</xdr:colOff>
      <xdr:row>0</xdr:row>
      <xdr:rowOff>533127</xdr:rowOff>
    </xdr:to>
    <xdr:pic>
      <xdr:nvPicPr>
        <xdr:cNvPr id="4" name="Picture 3">
          <a:extLst>
            <a:ext uri="{FF2B5EF4-FFF2-40B4-BE49-F238E27FC236}">
              <a16:creationId xmlns:a16="http://schemas.microsoft.com/office/drawing/2014/main" id="{AD8BFA0E-8C5E-4C19-63A2-945B2B990E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650" y="66675"/>
          <a:ext cx="8136000" cy="466452"/>
        </a:xfrm>
        <a:prstGeom prst="rect">
          <a:avLst/>
        </a:prstGeom>
      </xdr:spPr>
    </xdr:pic>
    <xdr:clientData/>
  </xdr:twoCellAnchor>
  <xdr:twoCellAnchor>
    <xdr:from>
      <xdr:col>1</xdr:col>
      <xdr:colOff>0</xdr:colOff>
      <xdr:row>43</xdr:row>
      <xdr:rowOff>619125</xdr:rowOff>
    </xdr:from>
    <xdr:to>
      <xdr:col>4</xdr:col>
      <xdr:colOff>127289</xdr:colOff>
      <xdr:row>46</xdr:row>
      <xdr:rowOff>128155</xdr:rowOff>
    </xdr:to>
    <xdr:pic>
      <xdr:nvPicPr>
        <xdr:cNvPr id="5" name="Picture 3">
          <a:extLst>
            <a:ext uri="{FF2B5EF4-FFF2-40B4-BE49-F238E27FC236}">
              <a16:creationId xmlns:a16="http://schemas.microsoft.com/office/drawing/2014/main" id="{769A5CF0-D707-4F88-91D8-FDF7AA585CBE}"/>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6798" b="29452"/>
        <a:stretch/>
      </xdr:blipFill>
      <xdr:spPr bwMode="auto">
        <a:xfrm>
          <a:off x="247650" y="10658475"/>
          <a:ext cx="1870364" cy="585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109055</xdr:colOff>
      <xdr:row>43</xdr:row>
      <xdr:rowOff>538125</xdr:rowOff>
    </xdr:from>
    <xdr:to>
      <xdr:col>11</xdr:col>
      <xdr:colOff>279097</xdr:colOff>
      <xdr:row>46</xdr:row>
      <xdr:rowOff>152400</xdr:rowOff>
    </xdr:to>
    <xdr:pic>
      <xdr:nvPicPr>
        <xdr:cNvPr id="6" name="Imagem 2">
          <a:extLst>
            <a:ext uri="{FF2B5EF4-FFF2-40B4-BE49-F238E27FC236}">
              <a16:creationId xmlns:a16="http://schemas.microsoft.com/office/drawing/2014/main" id="{E72EEEE1-0CFA-4580-B603-A9EC0E01B1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80805" y="10577475"/>
          <a:ext cx="3656192" cy="6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24</xdr:row>
      <xdr:rowOff>0</xdr:rowOff>
    </xdr:from>
    <xdr:to>
      <xdr:col>2</xdr:col>
      <xdr:colOff>685031</xdr:colOff>
      <xdr:row>27</xdr:row>
      <xdr:rowOff>13855</xdr:rowOff>
    </xdr:to>
    <xdr:pic>
      <xdr:nvPicPr>
        <xdr:cNvPr id="4" name="Picture 3">
          <a:extLst>
            <a:ext uri="{FF2B5EF4-FFF2-40B4-BE49-F238E27FC236}">
              <a16:creationId xmlns:a16="http://schemas.microsoft.com/office/drawing/2014/main" id="{CFA33A0E-5D12-45B9-B7E6-FE3AB8DB103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6798" b="29452"/>
        <a:stretch/>
      </xdr:blipFill>
      <xdr:spPr bwMode="auto">
        <a:xfrm>
          <a:off x="179917" y="25537583"/>
          <a:ext cx="1870364" cy="585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1375833</xdr:colOff>
      <xdr:row>23</xdr:row>
      <xdr:rowOff>63500</xdr:rowOff>
    </xdr:from>
    <xdr:to>
      <xdr:col>2</xdr:col>
      <xdr:colOff>5297973</xdr:colOff>
      <xdr:row>27</xdr:row>
      <xdr:rowOff>42333</xdr:rowOff>
    </xdr:to>
    <xdr:pic>
      <xdr:nvPicPr>
        <xdr:cNvPr id="5" name="Imagem 2">
          <a:extLst>
            <a:ext uri="{FF2B5EF4-FFF2-40B4-BE49-F238E27FC236}">
              <a16:creationId xmlns:a16="http://schemas.microsoft.com/office/drawing/2014/main" id="{7E89AEC8-11AC-4868-96B7-9B06F55038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1083" y="25410583"/>
          <a:ext cx="3922140" cy="740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74081</xdr:rowOff>
    </xdr:from>
    <xdr:to>
      <xdr:col>3</xdr:col>
      <xdr:colOff>25584</xdr:colOff>
      <xdr:row>1</xdr:row>
      <xdr:rowOff>455928</xdr:rowOff>
    </xdr:to>
    <xdr:grpSp>
      <xdr:nvGrpSpPr>
        <xdr:cNvPr id="7" name="Agrupar 6">
          <a:extLst>
            <a:ext uri="{FF2B5EF4-FFF2-40B4-BE49-F238E27FC236}">
              <a16:creationId xmlns:a16="http://schemas.microsoft.com/office/drawing/2014/main" id="{290018FB-4085-09C0-B748-6FC5E45EFCC7}"/>
            </a:ext>
          </a:extLst>
        </xdr:cNvPr>
        <xdr:cNvGrpSpPr/>
      </xdr:nvGrpSpPr>
      <xdr:grpSpPr>
        <a:xfrm>
          <a:off x="179917" y="74081"/>
          <a:ext cx="13233584" cy="572347"/>
          <a:chOff x="186267" y="74081"/>
          <a:chExt cx="13597650" cy="568114"/>
        </a:xfrm>
      </xdr:grpSpPr>
      <xdr:pic>
        <xdr:nvPicPr>
          <xdr:cNvPr id="3" name="Picture 2">
            <a:extLst>
              <a:ext uri="{FF2B5EF4-FFF2-40B4-BE49-F238E27FC236}">
                <a16:creationId xmlns:a16="http://schemas.microsoft.com/office/drawing/2014/main" id="{2AC446B4-AD9F-6471-D4AD-9C63ACC9C20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24675"/>
          <a:stretch/>
        </xdr:blipFill>
        <xdr:spPr>
          <a:xfrm>
            <a:off x="186267" y="74081"/>
            <a:ext cx="11252200" cy="542715"/>
          </a:xfrm>
          <a:prstGeom prst="rect">
            <a:avLst/>
          </a:prstGeom>
        </xdr:spPr>
      </xdr:pic>
      <xdr:pic>
        <xdr:nvPicPr>
          <xdr:cNvPr id="2" name="Picture 2">
            <a:extLst>
              <a:ext uri="{FF2B5EF4-FFF2-40B4-BE49-F238E27FC236}">
                <a16:creationId xmlns:a16="http://schemas.microsoft.com/office/drawing/2014/main" id="{21768E88-3766-400F-9024-E1790974DEB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5214"/>
          <a:stretch/>
        </xdr:blipFill>
        <xdr:spPr>
          <a:xfrm>
            <a:off x="11413067" y="99480"/>
            <a:ext cx="2370850" cy="54271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3175</xdr:colOff>
      <xdr:row>2</xdr:row>
      <xdr:rowOff>129540</xdr:rowOff>
    </xdr:to>
    <xdr:pic>
      <xdr:nvPicPr>
        <xdr:cNvPr id="2" name="Picture 1">
          <a:extLst>
            <a:ext uri="{FF2B5EF4-FFF2-40B4-BE49-F238E27FC236}">
              <a16:creationId xmlns:a16="http://schemas.microsoft.com/office/drawing/2014/main" id="{01F8BB7E-88B0-41A3-8AF3-0D7BBFCA49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394325" cy="491490"/>
        </a:xfrm>
        <a:prstGeom prst="rect">
          <a:avLst/>
        </a:prstGeom>
      </xdr:spPr>
    </xdr:pic>
    <xdr:clientData/>
  </xdr:twoCellAnchor>
  <xdr:twoCellAnchor editAs="oneCell">
    <xdr:from>
      <xdr:col>0</xdr:col>
      <xdr:colOff>5125</xdr:colOff>
      <xdr:row>16</xdr:row>
      <xdr:rowOff>148911</xdr:rowOff>
    </xdr:from>
    <xdr:to>
      <xdr:col>0</xdr:col>
      <xdr:colOff>3448051</xdr:colOff>
      <xdr:row>20</xdr:row>
      <xdr:rowOff>67269</xdr:rowOff>
    </xdr:to>
    <xdr:pic>
      <xdr:nvPicPr>
        <xdr:cNvPr id="4" name="Imagem 3">
          <a:extLst>
            <a:ext uri="{FF2B5EF4-FFF2-40B4-BE49-F238E27FC236}">
              <a16:creationId xmlns:a16="http://schemas.microsoft.com/office/drawing/2014/main" id="{78D9F04F-F963-4EBA-9AB1-AFEC785BBF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5" y="3149286"/>
          <a:ext cx="3442926" cy="699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5893-7CD0-4D3F-9072-800D6163622E}">
  <dimension ref="A1:A12"/>
  <sheetViews>
    <sheetView showGridLines="0" zoomScale="110" zoomScaleNormal="110" workbookViewId="0">
      <selection activeCell="A7" sqref="A7"/>
    </sheetView>
  </sheetViews>
  <sheetFormatPr defaultColWidth="8.7109375" defaultRowHeight="15" x14ac:dyDescent="0.25"/>
  <cols>
    <col min="1" max="1" width="135.7109375" style="25" customWidth="1"/>
    <col min="2" max="16384" width="8.7109375" style="25"/>
  </cols>
  <sheetData>
    <row r="1" spans="1:1" x14ac:dyDescent="0.25">
      <c r="A1"/>
    </row>
    <row r="5" spans="1:1" ht="18.75" x14ac:dyDescent="0.25">
      <c r="A5" s="24" t="s">
        <v>0</v>
      </c>
    </row>
    <row r="7" spans="1:1" ht="373.15" customHeight="1" x14ac:dyDescent="0.25">
      <c r="A7" s="51" t="s">
        <v>1</v>
      </c>
    </row>
    <row r="10" spans="1:1" x14ac:dyDescent="0.25">
      <c r="A10" s="36" t="s">
        <v>2</v>
      </c>
    </row>
    <row r="11" spans="1:1" ht="15.75" x14ac:dyDescent="0.25">
      <c r="A11" s="26"/>
    </row>
    <row r="12" spans="1:1" x14ac:dyDescent="0.25">
      <c r="A12"/>
    </row>
  </sheetData>
  <sheetProtection algorithmName="SHA-512" hashValue="b3TJmJmzOuzMTD0rnx6Cu0MN8Vj5GUKeDdSLhqNZUi4UhKEnXGxtoD0b8au6KgtM5NZGgCHPj8SoWSc5Q64aHg==" saltValue="Ha5FFebOA3ERJ1l7GtvqaA==" spinCount="100000" sheet="1" objects="1" scenarios="1"/>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75"/>
  <sheetViews>
    <sheetView showGridLines="0" tabSelected="1" zoomScaleNormal="100" workbookViewId="0">
      <selection activeCell="D8" sqref="D8"/>
    </sheetView>
  </sheetViews>
  <sheetFormatPr defaultColWidth="8.7109375" defaultRowHeight="15" x14ac:dyDescent="0.25"/>
  <cols>
    <col min="1" max="1" width="2.7109375" customWidth="1"/>
    <col min="2" max="2" width="13.140625" customWidth="1"/>
    <col min="3" max="3" width="125.7109375" customWidth="1"/>
    <col min="4" max="4" width="40.7109375" customWidth="1"/>
    <col min="5" max="5" width="21.42578125" customWidth="1"/>
    <col min="6" max="7" width="11.7109375" bestFit="1" customWidth="1"/>
  </cols>
  <sheetData>
    <row r="1" spans="2:7" ht="65.25" customHeight="1" x14ac:dyDescent="0.25"/>
    <row r="2" spans="2:7" ht="39.75" customHeight="1" thickBot="1" x14ac:dyDescent="0.3">
      <c r="B2" s="67" t="s">
        <v>186</v>
      </c>
      <c r="C2" s="67"/>
      <c r="E2" s="44" t="s">
        <v>3</v>
      </c>
    </row>
    <row r="3" spans="2:7" ht="33.75" customHeight="1" thickBot="1" x14ac:dyDescent="0.3">
      <c r="B3" s="63" t="s">
        <v>4</v>
      </c>
      <c r="C3" s="53"/>
      <c r="E3" s="45" t="str">
        <f>IF(E4="","",IF(AND(E4&gt;=0,E4&lt;=17),"C",IF(AND(E4&gt;17,E4&lt;=35),"B",IF(AND(E4&gt;35,E4&lt;=50),"A",""))))</f>
        <v/>
      </c>
    </row>
    <row r="4" spans="2:7" ht="33" customHeight="1" thickBot="1" x14ac:dyDescent="0.3">
      <c r="D4" s="42"/>
      <c r="E4" s="52" t="str">
        <f>IF(AND(E8="",E9="",E10="",E11="",E12="",E13="",E14="",E15="",E16="",E17="",E18="",E19="",E20="",E21="",E22="",E23="",E27="",E28="",E29="",E30="",E31="",E32="",E33="",E34="",E35="",E36="",E40="",E41="",E42="",E43="",E44="",E45="",E46="",E47="",E48="",E49="",E53="",E54="",E55="",E56="",E57="",E58="",E59="",E60="",E61="",E62="",E63="",E64="",E65="",E66="",E67="",E68="",E69="",E70="",E71=""),"",SUM(E8:E12,AND(SUMIF(E13,D12="Sim",E13)),E14:E22,AND(SUMIF(E23,D22="Sim",E23)),E27:E36,E40:E49,E53,E55:E56,AND(SUMIF(E58,D56="Sim",E58)),E59,E61,E63,E65:E71))</f>
        <v/>
      </c>
    </row>
    <row r="5" spans="2:7" ht="15" customHeight="1" x14ac:dyDescent="0.25">
      <c r="B5" s="71" t="s">
        <v>5</v>
      </c>
      <c r="C5" s="72"/>
      <c r="D5" s="72"/>
      <c r="E5" s="73"/>
    </row>
    <row r="6" spans="2:7" ht="15" customHeight="1" x14ac:dyDescent="0.25">
      <c r="B6" s="68"/>
      <c r="C6" s="69"/>
      <c r="D6" s="69"/>
      <c r="E6" s="70"/>
    </row>
    <row r="7" spans="2:7" ht="21" customHeight="1" x14ac:dyDescent="0.25">
      <c r="B7" s="60" t="s">
        <v>6</v>
      </c>
      <c r="C7" s="61" t="s">
        <v>7</v>
      </c>
      <c r="D7" s="61" t="s">
        <v>8</v>
      </c>
      <c r="E7" s="62" t="s">
        <v>3</v>
      </c>
    </row>
    <row r="8" spans="2:7" ht="49.9" customHeight="1" x14ac:dyDescent="0.25">
      <c r="B8" s="6">
        <v>1</v>
      </c>
      <c r="C8" s="13" t="s">
        <v>9</v>
      </c>
      <c r="D8" s="54"/>
      <c r="E8" s="47" t="str">
        <f>IF(D8="","",VLOOKUP(D8,Respostas!$A$74:$B$77,2,0))</f>
        <v/>
      </c>
      <c r="F8" s="43"/>
      <c r="G8" s="43"/>
    </row>
    <row r="9" spans="2:7" ht="49.9" customHeight="1" x14ac:dyDescent="0.25">
      <c r="B9" s="6">
        <f>B8+1</f>
        <v>2</v>
      </c>
      <c r="C9" s="10" t="s">
        <v>10</v>
      </c>
      <c r="D9" s="54"/>
      <c r="E9" s="47" t="str">
        <f>IF(D9="","",VLOOKUP(D9,Respostas!$A$74:$B$77,2,0))</f>
        <v/>
      </c>
      <c r="F9" s="43"/>
    </row>
    <row r="10" spans="2:7" ht="49.9" customHeight="1" x14ac:dyDescent="0.25">
      <c r="B10" s="6">
        <f t="shared" ref="B10:B23" si="0">B9+1</f>
        <v>3</v>
      </c>
      <c r="C10" s="9" t="s">
        <v>11</v>
      </c>
      <c r="D10" s="55"/>
      <c r="E10" s="47" t="str">
        <f>IF(D10="","",VLOOKUP(D10,Respostas!$A$42:$B$44,2,0))</f>
        <v/>
      </c>
    </row>
    <row r="11" spans="2:7" ht="49.9" customHeight="1" x14ac:dyDescent="0.25">
      <c r="B11" s="6">
        <f t="shared" si="0"/>
        <v>4</v>
      </c>
      <c r="C11" s="9" t="s">
        <v>12</v>
      </c>
      <c r="D11" s="55"/>
      <c r="E11" s="47" t="str">
        <f>IF(D11="","",VLOOKUP(D11,Respostas!$A$32:$B$34,2,0))</f>
        <v/>
      </c>
    </row>
    <row r="12" spans="2:7" ht="49.9" customHeight="1" x14ac:dyDescent="0.25">
      <c r="B12" s="6">
        <f t="shared" si="0"/>
        <v>5</v>
      </c>
      <c r="C12" s="9" t="s">
        <v>13</v>
      </c>
      <c r="D12" s="55"/>
      <c r="E12" s="47" t="str">
        <f>IF(D12="","",VLOOKUP(D12,Respostas!$A$37:$B$39,2,0))</f>
        <v/>
      </c>
    </row>
    <row r="13" spans="2:7" ht="49.9" customHeight="1" x14ac:dyDescent="0.25">
      <c r="B13" s="15">
        <f>B12+1</f>
        <v>6</v>
      </c>
      <c r="C13" s="16" t="s">
        <v>14</v>
      </c>
      <c r="D13" s="56"/>
      <c r="E13" s="48" t="str">
        <f>IF(D13="Sim",1,IF(D13="","",0))</f>
        <v/>
      </c>
    </row>
    <row r="14" spans="2:7" ht="49.9" customHeight="1" x14ac:dyDescent="0.25">
      <c r="B14" s="6">
        <f t="shared" si="0"/>
        <v>7</v>
      </c>
      <c r="C14" s="9" t="s">
        <v>15</v>
      </c>
      <c r="D14" s="55"/>
      <c r="E14" s="47" t="str">
        <f>IF(D14="","",VLOOKUP(D14,Respostas!$A$47:$B$49,2,0))</f>
        <v/>
      </c>
    </row>
    <row r="15" spans="2:7" ht="49.9" customHeight="1" x14ac:dyDescent="0.25">
      <c r="B15" s="6">
        <f t="shared" si="0"/>
        <v>8</v>
      </c>
      <c r="C15" s="9" t="s">
        <v>16</v>
      </c>
      <c r="D15" s="55"/>
      <c r="E15" s="47" t="str">
        <f>IF(D15="","",VLOOKUP(D15,Respostas!$A$52:$B$54,2,0))</f>
        <v/>
      </c>
    </row>
    <row r="16" spans="2:7" ht="49.9" customHeight="1" x14ac:dyDescent="0.25">
      <c r="B16" s="6">
        <f t="shared" si="0"/>
        <v>9</v>
      </c>
      <c r="C16" s="9" t="s">
        <v>17</v>
      </c>
      <c r="D16" s="55"/>
      <c r="E16" s="47" t="str">
        <f>IF(D16="","",VLOOKUP(D16,Respostas!$A$57:$B$59,2,0))</f>
        <v/>
      </c>
    </row>
    <row r="17" spans="2:5" ht="49.9" customHeight="1" x14ac:dyDescent="0.25">
      <c r="B17" s="6">
        <f t="shared" si="0"/>
        <v>10</v>
      </c>
      <c r="C17" s="9" t="s">
        <v>18</v>
      </c>
      <c r="D17" s="55"/>
      <c r="E17" s="47" t="str">
        <f>IF(D17="","",VLOOKUP(D17,Respostas!$A$62:$B$64,2,0))</f>
        <v/>
      </c>
    </row>
    <row r="18" spans="2:5" ht="49.9" customHeight="1" x14ac:dyDescent="0.25">
      <c r="B18" s="6">
        <f t="shared" si="0"/>
        <v>11</v>
      </c>
      <c r="C18" s="9" t="s">
        <v>19</v>
      </c>
      <c r="D18" s="55"/>
      <c r="E18" s="47" t="str">
        <f>IF(D18="","",VLOOKUP(D18,Respostas!$A$67:$B$71,2,0))</f>
        <v/>
      </c>
    </row>
    <row r="19" spans="2:5" ht="49.9" customHeight="1" x14ac:dyDescent="0.25">
      <c r="B19" s="6">
        <f t="shared" si="0"/>
        <v>12</v>
      </c>
      <c r="C19" s="9" t="s">
        <v>20</v>
      </c>
      <c r="D19" s="55"/>
      <c r="E19" s="47" t="str">
        <f>IF(D19="","",VLOOKUP(D19,Respostas!$A$67:$B$71,2,0))</f>
        <v/>
      </c>
    </row>
    <row r="20" spans="2:5" ht="49.9" customHeight="1" x14ac:dyDescent="0.25">
      <c r="B20" s="6">
        <f t="shared" si="0"/>
        <v>13</v>
      </c>
      <c r="C20" s="13" t="s">
        <v>21</v>
      </c>
      <c r="D20" s="54"/>
      <c r="E20" s="47" t="str">
        <f>IF(D20="","",VLOOKUP(D20,Respostas!$A$80:$B$82,2,0))</f>
        <v/>
      </c>
    </row>
    <row r="21" spans="2:5" ht="49.9" customHeight="1" x14ac:dyDescent="0.25">
      <c r="B21" s="6">
        <f t="shared" si="0"/>
        <v>14</v>
      </c>
      <c r="C21" s="9" t="s">
        <v>22</v>
      </c>
      <c r="D21" s="55"/>
      <c r="E21" s="47" t="str">
        <f>IF(D21="","",VLOOKUP(D21,Respostas!$A$13:$B$17,2,0))</f>
        <v/>
      </c>
    </row>
    <row r="22" spans="2:5" ht="49.9" customHeight="1" x14ac:dyDescent="0.25">
      <c r="B22" s="6">
        <f t="shared" si="0"/>
        <v>15</v>
      </c>
      <c r="C22" s="9" t="s">
        <v>23</v>
      </c>
      <c r="D22" s="55"/>
      <c r="E22" s="47" t="str">
        <f>IF(D22="","",VLOOKUP(D22,Respostas!$A$20:$B$24,2,0))</f>
        <v/>
      </c>
    </row>
    <row r="23" spans="2:5" ht="49.9" customHeight="1" x14ac:dyDescent="0.25">
      <c r="B23" s="15">
        <f t="shared" si="0"/>
        <v>16</v>
      </c>
      <c r="C23" s="16" t="s">
        <v>24</v>
      </c>
      <c r="D23" s="57"/>
      <c r="E23" s="48" t="str">
        <f>IF(D23="","",VLOOKUP(D23,Respostas!$A$27:$B$29,2,0))</f>
        <v/>
      </c>
    </row>
    <row r="24" spans="2:5" ht="15" customHeight="1" x14ac:dyDescent="0.25">
      <c r="B24" s="68" t="s">
        <v>25</v>
      </c>
      <c r="C24" s="69"/>
      <c r="D24" s="69"/>
      <c r="E24" s="70"/>
    </row>
    <row r="25" spans="2:5" ht="15" customHeight="1" x14ac:dyDescent="0.25">
      <c r="B25" s="68"/>
      <c r="C25" s="69"/>
      <c r="D25" s="69"/>
      <c r="E25" s="70"/>
    </row>
    <row r="26" spans="2:5" x14ac:dyDescent="0.25">
      <c r="B26" s="4" t="s">
        <v>26</v>
      </c>
      <c r="C26" s="17" t="s">
        <v>7</v>
      </c>
      <c r="D26" s="17" t="s">
        <v>8</v>
      </c>
      <c r="E26" s="46" t="s">
        <v>3</v>
      </c>
    </row>
    <row r="27" spans="2:5" ht="49.9" customHeight="1" x14ac:dyDescent="0.25">
      <c r="B27" s="5">
        <v>17</v>
      </c>
      <c r="C27" s="21" t="s">
        <v>27</v>
      </c>
      <c r="D27" s="58"/>
      <c r="E27" s="47" t="str">
        <f>IF(D27="Sim",1,IF(D27="","",0))</f>
        <v/>
      </c>
    </row>
    <row r="28" spans="2:5" ht="49.9" customHeight="1" x14ac:dyDescent="0.25">
      <c r="B28" s="6">
        <f>B27+1</f>
        <v>18</v>
      </c>
      <c r="C28" s="21" t="s">
        <v>28</v>
      </c>
      <c r="D28" s="55"/>
      <c r="E28" s="47" t="str">
        <f>IF(D28="","",VLOOKUP(D28,Respostas!$A$85:$B$89,2,0))</f>
        <v/>
      </c>
    </row>
    <row r="29" spans="2:5" ht="49.9" customHeight="1" x14ac:dyDescent="0.25">
      <c r="B29" s="6">
        <f>B28+1</f>
        <v>19</v>
      </c>
      <c r="C29" s="9" t="s">
        <v>29</v>
      </c>
      <c r="D29" s="55"/>
      <c r="E29" s="47" t="str">
        <f>IF(D29="","",VLOOKUP(D29,Respostas!$A$92:$B$95,2,0))</f>
        <v/>
      </c>
    </row>
    <row r="30" spans="2:5" ht="49.9" customHeight="1" x14ac:dyDescent="0.25">
      <c r="B30" s="6">
        <f>B29+1</f>
        <v>20</v>
      </c>
      <c r="C30" s="9" t="s">
        <v>30</v>
      </c>
      <c r="D30" s="55"/>
      <c r="E30" s="47" t="str">
        <f>IF(D30="","",VLOOKUP(D30,Respostas!$A$98:$B$100,2,0))</f>
        <v/>
      </c>
    </row>
    <row r="31" spans="2:5" ht="49.9" customHeight="1" x14ac:dyDescent="0.25">
      <c r="B31" s="6">
        <f t="shared" ref="B31:B36" si="1">B30+1</f>
        <v>21</v>
      </c>
      <c r="C31" s="21" t="s">
        <v>31</v>
      </c>
      <c r="D31" s="55"/>
      <c r="E31" s="47" t="str">
        <f>IF(D31="","",VLOOKUP(D31,Respostas!$A$103:$B$105,2,0))</f>
        <v/>
      </c>
    </row>
    <row r="32" spans="2:5" ht="49.9" customHeight="1" x14ac:dyDescent="0.25">
      <c r="B32" s="6">
        <f t="shared" si="1"/>
        <v>22</v>
      </c>
      <c r="C32" s="12" t="s">
        <v>32</v>
      </c>
      <c r="D32" s="55"/>
      <c r="E32" s="47" t="str">
        <f>IF(D32="","",VLOOKUP(D32,Respostas!$A$118:$B$120,2,0))</f>
        <v/>
      </c>
    </row>
    <row r="33" spans="2:5" ht="49.9" customHeight="1" x14ac:dyDescent="0.25">
      <c r="B33" s="6">
        <f t="shared" si="1"/>
        <v>23</v>
      </c>
      <c r="C33" s="12" t="s">
        <v>33</v>
      </c>
      <c r="D33" s="55"/>
      <c r="E33" s="47" t="str">
        <f>IF(D33="","",VLOOKUP(D33,Respostas!$A$108:$B$110,2,0))</f>
        <v/>
      </c>
    </row>
    <row r="34" spans="2:5" ht="49.9" customHeight="1" x14ac:dyDescent="0.25">
      <c r="B34" s="6">
        <f t="shared" si="1"/>
        <v>24</v>
      </c>
      <c r="C34" s="12" t="s">
        <v>34</v>
      </c>
      <c r="D34" s="55"/>
      <c r="E34" s="47" t="str">
        <f>IF(D34="","",VLOOKUP(D34,Respostas!$A$108:$B$110,2,0))</f>
        <v/>
      </c>
    </row>
    <row r="35" spans="2:5" ht="49.9" customHeight="1" x14ac:dyDescent="0.25">
      <c r="B35" s="7">
        <f t="shared" si="1"/>
        <v>25</v>
      </c>
      <c r="C35" s="22" t="s">
        <v>35</v>
      </c>
      <c r="D35" s="54"/>
      <c r="E35" s="47" t="str">
        <f>IF(D35="Sim",1,IF(D35="","",0))</f>
        <v/>
      </c>
    </row>
    <row r="36" spans="2:5" ht="49.9" customHeight="1" x14ac:dyDescent="0.25">
      <c r="B36" s="5">
        <f t="shared" si="1"/>
        <v>26</v>
      </c>
      <c r="C36" s="23" t="s">
        <v>36</v>
      </c>
      <c r="D36" s="58"/>
      <c r="E36" s="47" t="str">
        <f>IF(D36="","",VLOOKUP(D36,Respostas!$A$113:$B$115,2,0))</f>
        <v/>
      </c>
    </row>
    <row r="37" spans="2:5" ht="15" customHeight="1" x14ac:dyDescent="0.25">
      <c r="B37" s="68" t="s">
        <v>37</v>
      </c>
      <c r="C37" s="69"/>
      <c r="D37" s="69"/>
      <c r="E37" s="70"/>
    </row>
    <row r="38" spans="2:5" ht="15" customHeight="1" x14ac:dyDescent="0.25">
      <c r="B38" s="68"/>
      <c r="C38" s="69"/>
      <c r="D38" s="69"/>
      <c r="E38" s="70"/>
    </row>
    <row r="39" spans="2:5" ht="15" customHeight="1" x14ac:dyDescent="0.25">
      <c r="B39" s="60" t="s">
        <v>26</v>
      </c>
      <c r="C39" s="61" t="s">
        <v>7</v>
      </c>
      <c r="D39" s="61" t="s">
        <v>8</v>
      </c>
      <c r="E39" s="62" t="s">
        <v>3</v>
      </c>
    </row>
    <row r="40" spans="2:5" ht="49.9" customHeight="1" x14ac:dyDescent="0.25">
      <c r="B40" s="5">
        <v>27</v>
      </c>
      <c r="C40" s="8" t="s">
        <v>38</v>
      </c>
      <c r="D40" s="58"/>
      <c r="E40" s="47" t="str">
        <f>IF(D40="Não",1,IF(D40="","",0))</f>
        <v/>
      </c>
    </row>
    <row r="41" spans="2:5" ht="49.9" customHeight="1" x14ac:dyDescent="0.25">
      <c r="B41" s="6">
        <f>B40+1</f>
        <v>28</v>
      </c>
      <c r="C41" s="9" t="s">
        <v>39</v>
      </c>
      <c r="D41" s="55"/>
      <c r="E41" s="47" t="str">
        <f>IF(D41="","",VLOOKUP(D41,Respostas!$A$123:$B$125,2,0))</f>
        <v/>
      </c>
    </row>
    <row r="42" spans="2:5" ht="49.9" customHeight="1" x14ac:dyDescent="0.25">
      <c r="B42" s="6">
        <f t="shared" ref="B42:B49" si="2">B41+1</f>
        <v>29</v>
      </c>
      <c r="C42" s="9" t="s">
        <v>40</v>
      </c>
      <c r="D42" s="55"/>
      <c r="E42" s="47" t="str">
        <f>IF(D42="","",VLOOKUP(D42,Respostas!$A$123:$B$125,2,0))</f>
        <v/>
      </c>
    </row>
    <row r="43" spans="2:5" ht="49.9" customHeight="1" x14ac:dyDescent="0.25">
      <c r="B43" s="6">
        <f t="shared" si="2"/>
        <v>30</v>
      </c>
      <c r="C43" s="9" t="s">
        <v>41</v>
      </c>
      <c r="D43" s="55"/>
      <c r="E43" s="47" t="str">
        <f>IF(D43="","",VLOOKUP(D43,Respostas!$A$128:$B$130,2,0))</f>
        <v/>
      </c>
    </row>
    <row r="44" spans="2:5" ht="49.9" customHeight="1" x14ac:dyDescent="0.25">
      <c r="B44" s="6">
        <f t="shared" si="2"/>
        <v>31</v>
      </c>
      <c r="C44" s="9" t="s">
        <v>42</v>
      </c>
      <c r="D44" s="55"/>
      <c r="E44" s="47" t="str">
        <f>IF(D44="","",VLOOKUP(D44,Respostas!$A$133:$B$136,2,0))</f>
        <v/>
      </c>
    </row>
    <row r="45" spans="2:5" ht="49.9" customHeight="1" x14ac:dyDescent="0.25">
      <c r="B45" s="6">
        <f t="shared" si="2"/>
        <v>32</v>
      </c>
      <c r="C45" s="9" t="s">
        <v>43</v>
      </c>
      <c r="D45" s="55"/>
      <c r="E45" s="47" t="str">
        <f>IF(D45="Sim",1,IF(D45="","",0))</f>
        <v/>
      </c>
    </row>
    <row r="46" spans="2:5" ht="49.9" customHeight="1" x14ac:dyDescent="0.25">
      <c r="B46" s="6">
        <f t="shared" si="2"/>
        <v>33</v>
      </c>
      <c r="C46" s="9" t="s">
        <v>44</v>
      </c>
      <c r="D46" s="55"/>
      <c r="E46" s="47" t="str">
        <f>IF(D46="","",VLOOKUP(D46,Respostas!$A$139:$B$141,2,0))</f>
        <v/>
      </c>
    </row>
    <row r="47" spans="2:5" ht="49.9" customHeight="1" x14ac:dyDescent="0.25">
      <c r="B47" s="6">
        <f t="shared" si="2"/>
        <v>34</v>
      </c>
      <c r="C47" s="9" t="s">
        <v>45</v>
      </c>
      <c r="D47" s="55"/>
      <c r="E47" s="47" t="str">
        <f>IF(D47="","",VLOOKUP(D47,Respostas!$A$144:$B$146,2,0))</f>
        <v/>
      </c>
    </row>
    <row r="48" spans="2:5" ht="49.9" customHeight="1" x14ac:dyDescent="0.25">
      <c r="B48" s="7">
        <f t="shared" si="2"/>
        <v>35</v>
      </c>
      <c r="C48" s="10" t="s">
        <v>46</v>
      </c>
      <c r="D48" s="54"/>
      <c r="E48" s="47" t="str">
        <f>IF(D48="Sim",1,IF(D48="","",0))</f>
        <v/>
      </c>
    </row>
    <row r="49" spans="2:5" ht="49.9" customHeight="1" x14ac:dyDescent="0.25">
      <c r="B49" s="5">
        <f t="shared" si="2"/>
        <v>36</v>
      </c>
      <c r="C49" s="8" t="s">
        <v>47</v>
      </c>
      <c r="D49" s="58"/>
      <c r="E49" s="47" t="str">
        <f>IF(D49="Sim",1,IF(D49="","",0))</f>
        <v/>
      </c>
    </row>
    <row r="50" spans="2:5" ht="15" customHeight="1" x14ac:dyDescent="0.25">
      <c r="B50" s="68" t="s">
        <v>48</v>
      </c>
      <c r="C50" s="69"/>
      <c r="D50" s="69"/>
      <c r="E50" s="70"/>
    </row>
    <row r="51" spans="2:5" ht="15" customHeight="1" x14ac:dyDescent="0.25">
      <c r="B51" s="68"/>
      <c r="C51" s="69"/>
      <c r="D51" s="69"/>
      <c r="E51" s="70"/>
    </row>
    <row r="52" spans="2:5" x14ac:dyDescent="0.25">
      <c r="B52" s="60" t="s">
        <v>26</v>
      </c>
      <c r="C52" s="61" t="s">
        <v>7</v>
      </c>
      <c r="D52" s="61" t="s">
        <v>8</v>
      </c>
      <c r="E52" s="62" t="s">
        <v>3</v>
      </c>
    </row>
    <row r="53" spans="2:5" ht="49.9" customHeight="1" x14ac:dyDescent="0.25">
      <c r="B53" s="5">
        <v>37</v>
      </c>
      <c r="C53" s="14" t="s">
        <v>49</v>
      </c>
      <c r="D53" s="54"/>
      <c r="E53" s="47" t="str">
        <f>IF(D53="Sim",1,IF(D53="","",0))</f>
        <v/>
      </c>
    </row>
    <row r="54" spans="2:5" ht="49.9" customHeight="1" x14ac:dyDescent="0.25">
      <c r="B54" s="15">
        <f>B53+1</f>
        <v>38</v>
      </c>
      <c r="C54" s="16" t="s">
        <v>50</v>
      </c>
      <c r="D54" s="58" t="s">
        <v>51</v>
      </c>
      <c r="E54" s="49"/>
    </row>
    <row r="55" spans="2:5" ht="49.9" customHeight="1" x14ac:dyDescent="0.25">
      <c r="B55" s="6">
        <f t="shared" ref="B55:B71" si="3">B54+1</f>
        <v>39</v>
      </c>
      <c r="C55" s="12" t="s">
        <v>52</v>
      </c>
      <c r="D55" s="54"/>
      <c r="E55" s="47" t="str">
        <f>IF(D55="Sim",1,IF(D55="","",0))</f>
        <v/>
      </c>
    </row>
    <row r="56" spans="2:5" ht="49.9" customHeight="1" x14ac:dyDescent="0.25">
      <c r="B56" s="6">
        <f t="shared" si="3"/>
        <v>40</v>
      </c>
      <c r="C56" s="12" t="s">
        <v>53</v>
      </c>
      <c r="D56" s="54"/>
      <c r="E56" s="47" t="str">
        <f>IF(D56="Sim",1,IF(D56="","",0))</f>
        <v/>
      </c>
    </row>
    <row r="57" spans="2:5" ht="49.9" customHeight="1" x14ac:dyDescent="0.25">
      <c r="B57" s="15">
        <f t="shared" si="3"/>
        <v>41</v>
      </c>
      <c r="C57" s="16" t="s">
        <v>54</v>
      </c>
      <c r="D57" s="58" t="s">
        <v>51</v>
      </c>
      <c r="E57" s="49"/>
    </row>
    <row r="58" spans="2:5" ht="49.9" customHeight="1" x14ac:dyDescent="0.25">
      <c r="B58" s="15">
        <f t="shared" si="3"/>
        <v>42</v>
      </c>
      <c r="C58" s="16" t="s">
        <v>55</v>
      </c>
      <c r="D58" s="55"/>
      <c r="E58" s="49"/>
    </row>
    <row r="59" spans="2:5" ht="49.9" customHeight="1" x14ac:dyDescent="0.25">
      <c r="B59" s="6">
        <f t="shared" si="3"/>
        <v>43</v>
      </c>
      <c r="C59" s="12" t="s">
        <v>56</v>
      </c>
      <c r="D59" s="54"/>
      <c r="E59" s="47" t="str">
        <f>IF(D59="Sim",1,IF(D59="","",0))</f>
        <v/>
      </c>
    </row>
    <row r="60" spans="2:5" ht="49.9" customHeight="1" x14ac:dyDescent="0.25">
      <c r="B60" s="15">
        <f t="shared" si="3"/>
        <v>44</v>
      </c>
      <c r="C60" s="16" t="s">
        <v>57</v>
      </c>
      <c r="D60" s="58" t="s">
        <v>58</v>
      </c>
      <c r="E60" s="48"/>
    </row>
    <row r="61" spans="2:5" ht="49.9" customHeight="1" x14ac:dyDescent="0.25">
      <c r="B61" s="6">
        <f t="shared" si="3"/>
        <v>45</v>
      </c>
      <c r="C61" s="12" t="s">
        <v>59</v>
      </c>
      <c r="D61" s="54"/>
      <c r="E61" s="47" t="str">
        <f>IF(D61="Sim",1,IF(D61="","",0))</f>
        <v/>
      </c>
    </row>
    <row r="62" spans="2:5" ht="49.9" customHeight="1" x14ac:dyDescent="0.25">
      <c r="B62" s="15">
        <f t="shared" si="3"/>
        <v>46</v>
      </c>
      <c r="C62" s="16" t="s">
        <v>57</v>
      </c>
      <c r="D62" s="58" t="s">
        <v>58</v>
      </c>
      <c r="E62" s="48"/>
    </row>
    <row r="63" spans="2:5" ht="49.9" customHeight="1" x14ac:dyDescent="0.25">
      <c r="B63" s="6">
        <f t="shared" si="3"/>
        <v>47</v>
      </c>
      <c r="C63" s="12" t="s">
        <v>60</v>
      </c>
      <c r="D63" s="54"/>
      <c r="E63" s="47" t="str">
        <f>IF(D63="Sim",1,IF(D63="","",0))</f>
        <v/>
      </c>
    </row>
    <row r="64" spans="2:5" ht="49.9" customHeight="1" x14ac:dyDescent="0.25">
      <c r="B64" s="15">
        <f t="shared" si="3"/>
        <v>48</v>
      </c>
      <c r="C64" s="16" t="s">
        <v>57</v>
      </c>
      <c r="D64" s="58" t="s">
        <v>58</v>
      </c>
      <c r="E64" s="48"/>
    </row>
    <row r="65" spans="2:5" ht="49.9" customHeight="1" x14ac:dyDescent="0.25">
      <c r="B65" s="6">
        <f t="shared" si="3"/>
        <v>49</v>
      </c>
      <c r="C65" s="12" t="s">
        <v>61</v>
      </c>
      <c r="D65" s="55"/>
      <c r="E65" s="47" t="str">
        <f>IF(D65="Sim",1,IF(D65="","",0))</f>
        <v/>
      </c>
    </row>
    <row r="66" spans="2:5" ht="49.9" customHeight="1" x14ac:dyDescent="0.25">
      <c r="B66" s="6">
        <f t="shared" si="3"/>
        <v>50</v>
      </c>
      <c r="C66" s="12" t="s">
        <v>62</v>
      </c>
      <c r="D66" s="55"/>
      <c r="E66" s="47" t="str">
        <f>IF(D66="","",VLOOKUP(D66,Respostas!$A$149:$B$151,2,0))</f>
        <v/>
      </c>
    </row>
    <row r="67" spans="2:5" ht="49.9" customHeight="1" x14ac:dyDescent="0.25">
      <c r="B67" s="6">
        <f t="shared" si="3"/>
        <v>51</v>
      </c>
      <c r="C67" s="9" t="s">
        <v>63</v>
      </c>
      <c r="D67" s="55"/>
      <c r="E67" s="47" t="str">
        <f>IF(D67="","",VLOOKUP(D67,Respostas!$A$154:$B$157,2,0))</f>
        <v/>
      </c>
    </row>
    <row r="68" spans="2:5" ht="49.9" customHeight="1" x14ac:dyDescent="0.25">
      <c r="B68" s="6">
        <f t="shared" si="3"/>
        <v>52</v>
      </c>
      <c r="C68" s="9" t="s">
        <v>64</v>
      </c>
      <c r="D68" s="55"/>
      <c r="E68" s="47" t="str">
        <f>IF(D68="","",VLOOKUP(D68,Respostas!$A$160:$B$162,2,0))</f>
        <v/>
      </c>
    </row>
    <row r="69" spans="2:5" ht="49.9" customHeight="1" x14ac:dyDescent="0.25">
      <c r="B69" s="6">
        <f t="shared" si="3"/>
        <v>53</v>
      </c>
      <c r="C69" s="9" t="s">
        <v>65</v>
      </c>
      <c r="D69" s="55"/>
      <c r="E69" s="47" t="str">
        <f>IF(D69="Não",1,IF(D69="","",0))</f>
        <v/>
      </c>
    </row>
    <row r="70" spans="2:5" ht="49.9" customHeight="1" x14ac:dyDescent="0.25">
      <c r="B70" s="6">
        <f t="shared" si="3"/>
        <v>54</v>
      </c>
      <c r="C70" s="13" t="s">
        <v>66</v>
      </c>
      <c r="D70" s="55"/>
      <c r="E70" s="47" t="str">
        <f>IF(D70="Sim",1,IF(D70="","",0))</f>
        <v/>
      </c>
    </row>
    <row r="71" spans="2:5" ht="49.9" customHeight="1" thickBot="1" x14ac:dyDescent="0.3">
      <c r="B71" s="19">
        <f t="shared" si="3"/>
        <v>55</v>
      </c>
      <c r="C71" s="11" t="s">
        <v>67</v>
      </c>
      <c r="D71" s="59"/>
      <c r="E71" s="50" t="str">
        <f>IF(D71="Sim",1,IF(D71="","",0))</f>
        <v/>
      </c>
    </row>
    <row r="72" spans="2:5" ht="30" customHeight="1" x14ac:dyDescent="0.25">
      <c r="B72" s="2"/>
      <c r="C72" s="3"/>
    </row>
    <row r="73" spans="2:5" ht="30" customHeight="1" x14ac:dyDescent="0.25">
      <c r="B73" s="2"/>
      <c r="C73" s="3"/>
    </row>
    <row r="74" spans="2:5" ht="45" customHeight="1" x14ac:dyDescent="0.25">
      <c r="B74" s="66" t="s">
        <v>2</v>
      </c>
      <c r="C74" s="66"/>
    </row>
    <row r="75" spans="2:5" x14ac:dyDescent="0.25">
      <c r="B75" s="2"/>
      <c r="C75" s="3"/>
    </row>
  </sheetData>
  <sheetProtection algorithmName="SHA-512" hashValue="04Tcliun9N1IEzmVSbZdQIJ1arJXLe4tvYG/X917AoGnRJwScEzBYxARIs2gr6U5VsZ3z1lp0YfDIPGGb++Zew==" saltValue="kq/yEuNzuG/Ljw3pf1DvMQ==" spinCount="100000" sheet="1" objects="1" scenarios="1"/>
  <protectedRanges>
    <protectedRange algorithmName="SHA-512" hashValue="OE+K0renv8SUVhbIqkHgDBnebA94JXrEgtO12wmLlJ5Ld9E8IaSRfyvuxjjPsECEQ5REee7B5YhvUxiqbVclqg==" saltValue="zV7qS/UyrHicpnCFXl64ew==" spinCount="100000" sqref="D27:D36" name="Range2"/>
    <protectedRange algorithmName="SHA-512" hashValue="yPPWB1Ur8YwMneMoF6TBWejwJN15WLQlMWLPk1OnCAvY9sAjHuDfaWS84xripSctDNew4nXYZmROGPWb/W+CVw==" saltValue="VVZz5dhJtw5Q0+P/bXq73A==" spinCount="100000" sqref="D8:D23" name="Range1"/>
  </protectedRanges>
  <mergeCells count="6">
    <mergeCell ref="B74:C74"/>
    <mergeCell ref="B2:C2"/>
    <mergeCell ref="B37:E38"/>
    <mergeCell ref="B50:E51"/>
    <mergeCell ref="B5:E6"/>
    <mergeCell ref="B24:E25"/>
  </mergeCells>
  <conditionalFormatting sqref="E3">
    <cfRule type="containsText" dxfId="6" priority="3" operator="containsText" text="C">
      <formula>NOT(ISERROR(SEARCH("C",E3)))</formula>
    </cfRule>
    <cfRule type="containsText" dxfId="5" priority="4" operator="containsText" text="B">
      <formula>NOT(ISERROR(SEARCH("B",E3)))</formula>
    </cfRule>
    <cfRule type="containsText" dxfId="4" priority="5" operator="containsText" text="A">
      <formula>NOT(ISERROR(SEARCH("A",E3)))</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0">
        <x14:dataValidation type="list" allowBlank="1" showInputMessage="1" showErrorMessage="1" xr:uid="{673A1C00-1B8C-44B1-B461-24D1C9D2590F}">
          <x14:formula1>
            <xm:f>Respostas!$A$3:$A$5</xm:f>
          </x14:formula1>
          <xm:sqref>D27 D35 D40 D63 D53 D55:D56 D61 D45 D48:D49 D58:D59 D65 D69:D71 D8 D13</xm:sqref>
        </x14:dataValidation>
        <x14:dataValidation type="list" allowBlank="1" showInputMessage="1" showErrorMessage="1" xr:uid="{72B58A70-82AA-42E5-9FE5-637C536270FA}">
          <x14:formula1>
            <xm:f>Respostas!$A$27:$A$29</xm:f>
          </x14:formula1>
          <xm:sqref>D23</xm:sqref>
        </x14:dataValidation>
        <x14:dataValidation type="list" allowBlank="1" showInputMessage="1" showErrorMessage="1" xr:uid="{6D701CD2-115A-4E42-AF61-7594419635F5}">
          <x14:formula1>
            <xm:f>Respostas!$A$32:$A$34</xm:f>
          </x14:formula1>
          <xm:sqref>D11</xm:sqref>
        </x14:dataValidation>
        <x14:dataValidation type="list" allowBlank="1" showInputMessage="1" showErrorMessage="1" xr:uid="{7571A0D7-6254-4985-9E59-82EB8F53EC95}">
          <x14:formula1>
            <xm:f>Respostas!$A$37:$A$39</xm:f>
          </x14:formula1>
          <xm:sqref>D12</xm:sqref>
        </x14:dataValidation>
        <x14:dataValidation type="list" allowBlank="1" showInputMessage="1" showErrorMessage="1" xr:uid="{4E3424B2-7B5B-412D-89D9-CE782B9DE478}">
          <x14:formula1>
            <xm:f>Respostas!$A$42:$A$44</xm:f>
          </x14:formula1>
          <xm:sqref>D10</xm:sqref>
        </x14:dataValidation>
        <x14:dataValidation type="list" allowBlank="1" showInputMessage="1" showErrorMessage="1" xr:uid="{15DF62F9-7EB4-4047-9F49-0EDD6C1A4486}">
          <x14:formula1>
            <xm:f>Respostas!$A$47:$A$49</xm:f>
          </x14:formula1>
          <xm:sqref>D14</xm:sqref>
        </x14:dataValidation>
        <x14:dataValidation type="list" allowBlank="1" showInputMessage="1" showErrorMessage="1" xr:uid="{B7AE03EE-AB35-4BA2-9B6F-71F79AFB9525}">
          <x14:formula1>
            <xm:f>Respostas!$A$52:$A$54</xm:f>
          </x14:formula1>
          <xm:sqref>D15</xm:sqref>
        </x14:dataValidation>
        <x14:dataValidation type="list" allowBlank="1" showInputMessage="1" showErrorMessage="1" xr:uid="{CCC7BC93-D33F-4328-A225-6363BA9EE020}">
          <x14:formula1>
            <xm:f>Respostas!$A$57:$A$59</xm:f>
          </x14:formula1>
          <xm:sqref>D16</xm:sqref>
        </x14:dataValidation>
        <x14:dataValidation type="list" allowBlank="1" showInputMessage="1" showErrorMessage="1" xr:uid="{DD1320DA-CEDB-49B4-8655-5DF348CA896E}">
          <x14:formula1>
            <xm:f>Respostas!$A$62:$A$64</xm:f>
          </x14:formula1>
          <xm:sqref>D17</xm:sqref>
        </x14:dataValidation>
        <x14:dataValidation type="list" allowBlank="1" showInputMessage="1" showErrorMessage="1" xr:uid="{33788664-0AEA-4534-A51D-71BB7F053686}">
          <x14:formula1>
            <xm:f>Respostas!$A$67:$A$71</xm:f>
          </x14:formula1>
          <xm:sqref>D18:D19</xm:sqref>
        </x14:dataValidation>
        <x14:dataValidation type="list" allowBlank="1" showInputMessage="1" showErrorMessage="1" xr:uid="{75C3DD10-E74C-403A-BFE1-0743252AB6AD}">
          <x14:formula1>
            <xm:f>Respostas!$A$74:$A$77</xm:f>
          </x14:formula1>
          <xm:sqref>D9:D10</xm:sqref>
        </x14:dataValidation>
        <x14:dataValidation type="list" allowBlank="1" showInputMessage="1" showErrorMessage="1" xr:uid="{17C898D6-900F-4864-97FC-75A730F375B3}">
          <x14:formula1>
            <xm:f>Respostas!$A$92:$A$95</xm:f>
          </x14:formula1>
          <xm:sqref>D29</xm:sqref>
        </x14:dataValidation>
        <x14:dataValidation type="list" allowBlank="1" showInputMessage="1" showErrorMessage="1" xr:uid="{18A4BA50-CDC9-4472-A15F-A05042A30EC9}">
          <x14:formula1>
            <xm:f>Respostas!$A$98:$A$100</xm:f>
          </x14:formula1>
          <xm:sqref>D30</xm:sqref>
        </x14:dataValidation>
        <x14:dataValidation type="list" allowBlank="1" showInputMessage="1" showErrorMessage="1" xr:uid="{D00BC16F-5A23-4F0D-9939-F0211533403D}">
          <x14:formula1>
            <xm:f>Respostas!$A$103:$A$105</xm:f>
          </x14:formula1>
          <xm:sqref>D31</xm:sqref>
        </x14:dataValidation>
        <x14:dataValidation type="list" allowBlank="1" showInputMessage="1" showErrorMessage="1" xr:uid="{44DCE33E-5F6F-4497-8617-A39219B11CAB}">
          <x14:formula1>
            <xm:f>Respostas!$A$108:$A$110</xm:f>
          </x14:formula1>
          <xm:sqref>D33:D34</xm:sqref>
        </x14:dataValidation>
        <x14:dataValidation type="list" allowBlank="1" showInputMessage="1" showErrorMessage="1" xr:uid="{46672760-53AA-42C5-A589-FA232C57302F}">
          <x14:formula1>
            <xm:f>Respostas!$A$113:$A$115</xm:f>
          </x14:formula1>
          <xm:sqref>D36</xm:sqref>
        </x14:dataValidation>
        <x14:dataValidation type="list" allowBlank="1" showInputMessage="1" showErrorMessage="1" xr:uid="{F1118CF2-B0E4-4E3B-8AE4-B40F045F151A}">
          <x14:formula1>
            <xm:f>Respostas!$A$118:$A$120</xm:f>
          </x14:formula1>
          <xm:sqref>D32</xm:sqref>
        </x14:dataValidation>
        <x14:dataValidation type="list" allowBlank="1" showInputMessage="1" showErrorMessage="1" xr:uid="{483E62B9-674D-4D66-81C7-856E5F7B800D}">
          <x14:formula1>
            <xm:f>Respostas!$A$123:$A$125</xm:f>
          </x14:formula1>
          <xm:sqref>D41:D42</xm:sqref>
        </x14:dataValidation>
        <x14:dataValidation type="list" allowBlank="1" showInputMessage="1" showErrorMessage="1" xr:uid="{4D713976-6BAB-4C3A-9471-D34FCD375C23}">
          <x14:formula1>
            <xm:f>Respostas!$A$128:$A$130</xm:f>
          </x14:formula1>
          <xm:sqref>D43</xm:sqref>
        </x14:dataValidation>
        <x14:dataValidation type="list" allowBlank="1" showInputMessage="1" showErrorMessage="1" xr:uid="{54B01C2E-2D53-45F7-BEA1-1A6AE2E7978C}">
          <x14:formula1>
            <xm:f>Respostas!$A$139:$A$141</xm:f>
          </x14:formula1>
          <xm:sqref>D46</xm:sqref>
        </x14:dataValidation>
        <x14:dataValidation type="list" allowBlank="1" showInputMessage="1" showErrorMessage="1" xr:uid="{EFF0E257-6869-4303-94F4-EE33569A908E}">
          <x14:formula1>
            <xm:f>Respostas!$A$144:$A$146</xm:f>
          </x14:formula1>
          <xm:sqref>D47</xm:sqref>
        </x14:dataValidation>
        <x14:dataValidation type="list" allowBlank="1" showInputMessage="1" showErrorMessage="1" xr:uid="{7E060CA2-34EA-4F23-8A46-6D44553AF476}">
          <x14:formula1>
            <xm:f>Respostas!$A$149:$A$151</xm:f>
          </x14:formula1>
          <xm:sqref>D66</xm:sqref>
        </x14:dataValidation>
        <x14:dataValidation type="list" allowBlank="1" showInputMessage="1" showErrorMessage="1" xr:uid="{F1596E53-DDC9-40EB-9D63-10315A958269}">
          <x14:formula1>
            <xm:f>Respostas!$A$154:$A$157</xm:f>
          </x14:formula1>
          <xm:sqref>D67</xm:sqref>
        </x14:dataValidation>
        <x14:dataValidation type="list" allowBlank="1" showInputMessage="1" showErrorMessage="1" xr:uid="{69940886-BA24-4EC8-B6BA-63334341DC7E}">
          <x14:formula1>
            <xm:f>Respostas!$A$160:$A$162</xm:f>
          </x14:formula1>
          <xm:sqref>D68</xm:sqref>
        </x14:dataValidation>
        <x14:dataValidation type="list" allowBlank="1" showInputMessage="1" showErrorMessage="1" xr:uid="{FE9966C6-C876-491F-B09B-12EA4856843B}">
          <x14:formula1>
            <xm:f>Respostas!$A$85:$A$89</xm:f>
          </x14:formula1>
          <xm:sqref>D28</xm:sqref>
        </x14:dataValidation>
        <x14:dataValidation type="list" allowBlank="1" showInputMessage="1" showErrorMessage="1" xr:uid="{F8CFF50D-0EAD-41E7-B18C-A71AEDFF04C4}">
          <x14:formula1>
            <xm:f>Respostas!$A$133:$A$136</xm:f>
          </x14:formula1>
          <xm:sqref>D44</xm:sqref>
        </x14:dataValidation>
        <x14:dataValidation type="list" allowBlank="1" showInputMessage="1" showErrorMessage="1" xr:uid="{17AF7195-B4A4-4321-BF93-8E3A52D99B92}">
          <x14:formula1>
            <xm:f>Respostas!$A$13:$A$17</xm:f>
          </x14:formula1>
          <xm:sqref>D21</xm:sqref>
        </x14:dataValidation>
        <x14:dataValidation type="list" allowBlank="1" showInputMessage="1" showErrorMessage="1" xr:uid="{01F69AAD-E61D-4938-B194-DEB28E9943BE}">
          <x14:formula1>
            <xm:f>Respostas!$A$80:$A$82</xm:f>
          </x14:formula1>
          <xm:sqref>D20:D21 D23</xm:sqref>
        </x14:dataValidation>
        <x14:dataValidation type="list" allowBlank="1" showInputMessage="1" showErrorMessage="1" xr:uid="{81CF69C7-7045-41C6-A458-232DDBDEC97B}">
          <x14:formula1>
            <xm:f>Respostas!$A$3:$A$4</xm:f>
          </x14:formula1>
          <xm:sqref>D22</xm:sqref>
        </x14:dataValidation>
        <x14:dataValidation type="list" allowBlank="1" showInputMessage="1" showErrorMessage="1" xr:uid="{1374627D-E78A-463F-8DCF-2FAE07F6AB74}">
          <x14:formula1>
            <xm:f>Respostas!$A$80:$A$81</xm:f>
          </x14:formula1>
          <xm:sqref>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7B14-2B7A-45B5-AC8F-CF5CD3733030}">
  <sheetPr codeName="Sheet2"/>
  <dimension ref="B1:X48"/>
  <sheetViews>
    <sheetView showGridLines="0" zoomScaleNormal="100" workbookViewId="0">
      <selection activeCell="R6" sqref="R6:T13"/>
    </sheetView>
  </sheetViews>
  <sheetFormatPr defaultColWidth="8.7109375" defaultRowHeight="15" x14ac:dyDescent="0.25"/>
  <cols>
    <col min="1" max="1" width="3.7109375" style="34" customWidth="1"/>
    <col min="2" max="16384" width="8.7109375" style="34"/>
  </cols>
  <sheetData>
    <row r="1" spans="18:20" ht="62.25" customHeight="1" x14ac:dyDescent="0.25"/>
    <row r="2" spans="18:20" ht="15.75" thickBot="1" x14ac:dyDescent="0.3"/>
    <row r="3" spans="18:20" ht="14.65" customHeight="1" x14ac:dyDescent="0.25">
      <c r="R3" s="74" t="s">
        <v>68</v>
      </c>
      <c r="S3" s="75"/>
      <c r="T3" s="76"/>
    </row>
    <row r="4" spans="18:20" ht="14.65" customHeight="1" x14ac:dyDescent="0.25">
      <c r="R4" s="77"/>
      <c r="S4" s="78"/>
      <c r="T4" s="79"/>
    </row>
    <row r="5" spans="18:20" ht="15" customHeight="1" thickBot="1" x14ac:dyDescent="0.3">
      <c r="R5" s="80"/>
      <c r="S5" s="81"/>
      <c r="T5" s="82"/>
    </row>
    <row r="6" spans="18:20" ht="14.65" customHeight="1" x14ac:dyDescent="0.25">
      <c r="R6" s="83" t="str">
        <f>'Questionário Práticas ESG'!E3</f>
        <v/>
      </c>
      <c r="S6" s="84"/>
      <c r="T6" s="85"/>
    </row>
    <row r="7" spans="18:20" ht="14.65" customHeight="1" x14ac:dyDescent="0.25">
      <c r="R7" s="86"/>
      <c r="S7" s="87"/>
      <c r="T7" s="88"/>
    </row>
    <row r="8" spans="18:20" ht="14.65" customHeight="1" x14ac:dyDescent="0.25">
      <c r="R8" s="86"/>
      <c r="S8" s="87"/>
      <c r="T8" s="88"/>
    </row>
    <row r="9" spans="18:20" ht="14.65" customHeight="1" x14ac:dyDescent="0.25">
      <c r="R9" s="86"/>
      <c r="S9" s="87"/>
      <c r="T9" s="88"/>
    </row>
    <row r="10" spans="18:20" ht="14.65" customHeight="1" x14ac:dyDescent="0.25">
      <c r="R10" s="86"/>
      <c r="S10" s="87"/>
      <c r="T10" s="88"/>
    </row>
    <row r="11" spans="18:20" ht="14.65" customHeight="1" x14ac:dyDescent="0.25">
      <c r="R11" s="86"/>
      <c r="S11" s="87"/>
      <c r="T11" s="88"/>
    </row>
    <row r="12" spans="18:20" ht="14.65" customHeight="1" x14ac:dyDescent="0.25">
      <c r="R12" s="86"/>
      <c r="S12" s="87"/>
      <c r="T12" s="88"/>
    </row>
    <row r="13" spans="18:20" ht="14.65" customHeight="1" thickBot="1" x14ac:dyDescent="0.3">
      <c r="R13" s="89"/>
      <c r="S13" s="90"/>
      <c r="T13" s="91"/>
    </row>
    <row r="14" spans="18:20" ht="14.65" customHeight="1" x14ac:dyDescent="0.25"/>
    <row r="15" spans="18:20" ht="14.65" customHeight="1" x14ac:dyDescent="0.25"/>
    <row r="16" spans="18:20" ht="14.65" customHeight="1" x14ac:dyDescent="0.25"/>
    <row r="17" spans="2:24" ht="14.65" customHeight="1" thickBot="1" x14ac:dyDescent="0.3"/>
    <row r="18" spans="2:24" ht="19.899999999999999" customHeight="1" x14ac:dyDescent="0.25">
      <c r="B18" s="92" t="b">
        <f>IF('Questionário Práticas ESG'!E3="A",Respostas!$B$167,IF('Questionário Práticas ESG'!E3="B",Respostas!$B$168,IF('Questionário Práticas ESG'!E3="C",Respostas!$B$169)))</f>
        <v>0</v>
      </c>
      <c r="C18" s="93"/>
      <c r="D18" s="93"/>
      <c r="E18" s="93"/>
      <c r="F18" s="93"/>
      <c r="G18" s="93"/>
      <c r="H18" s="93"/>
      <c r="I18" s="93"/>
      <c r="J18" s="93"/>
      <c r="K18" s="93"/>
      <c r="L18" s="93"/>
      <c r="M18" s="93"/>
      <c r="N18" s="93"/>
      <c r="O18" s="93"/>
      <c r="P18" s="93"/>
      <c r="Q18" s="93"/>
      <c r="R18" s="93"/>
      <c r="S18" s="93"/>
      <c r="T18" s="93"/>
      <c r="U18" s="93"/>
      <c r="V18" s="93"/>
      <c r="W18" s="93"/>
      <c r="X18" s="94"/>
    </row>
    <row r="19" spans="2:24" ht="19.899999999999999" customHeight="1" x14ac:dyDescent="0.25">
      <c r="B19" s="95"/>
      <c r="C19" s="96"/>
      <c r="D19" s="96"/>
      <c r="E19" s="96"/>
      <c r="F19" s="96"/>
      <c r="G19" s="96"/>
      <c r="H19" s="96"/>
      <c r="I19" s="96"/>
      <c r="J19" s="96"/>
      <c r="K19" s="96"/>
      <c r="L19" s="96"/>
      <c r="M19" s="96"/>
      <c r="N19" s="96"/>
      <c r="O19" s="96"/>
      <c r="P19" s="96"/>
      <c r="Q19" s="96"/>
      <c r="R19" s="96"/>
      <c r="S19" s="96"/>
      <c r="T19" s="96"/>
      <c r="U19" s="96"/>
      <c r="V19" s="96"/>
      <c r="W19" s="96"/>
      <c r="X19" s="97"/>
    </row>
    <row r="20" spans="2:24" ht="19.899999999999999" customHeight="1" x14ac:dyDescent="0.25">
      <c r="B20" s="95"/>
      <c r="C20" s="96"/>
      <c r="D20" s="96"/>
      <c r="E20" s="96"/>
      <c r="F20" s="96"/>
      <c r="G20" s="96"/>
      <c r="H20" s="96"/>
      <c r="I20" s="96"/>
      <c r="J20" s="96"/>
      <c r="K20" s="96"/>
      <c r="L20" s="96"/>
      <c r="M20" s="96"/>
      <c r="N20" s="96"/>
      <c r="O20" s="96"/>
      <c r="P20" s="96"/>
      <c r="Q20" s="96"/>
      <c r="R20" s="96"/>
      <c r="S20" s="96"/>
      <c r="T20" s="96"/>
      <c r="U20" s="96"/>
      <c r="V20" s="96"/>
      <c r="W20" s="96"/>
      <c r="X20" s="97"/>
    </row>
    <row r="21" spans="2:24" ht="19.899999999999999" customHeight="1" x14ac:dyDescent="0.25">
      <c r="B21" s="95"/>
      <c r="C21" s="96"/>
      <c r="D21" s="96"/>
      <c r="E21" s="96"/>
      <c r="F21" s="96"/>
      <c r="G21" s="96"/>
      <c r="H21" s="96"/>
      <c r="I21" s="96"/>
      <c r="J21" s="96"/>
      <c r="K21" s="96"/>
      <c r="L21" s="96"/>
      <c r="M21" s="96"/>
      <c r="N21" s="96"/>
      <c r="O21" s="96"/>
      <c r="P21" s="96"/>
      <c r="Q21" s="96"/>
      <c r="R21" s="96"/>
      <c r="S21" s="96"/>
      <c r="T21" s="96"/>
      <c r="U21" s="96"/>
      <c r="V21" s="96"/>
      <c r="W21" s="96"/>
      <c r="X21" s="97"/>
    </row>
    <row r="22" spans="2:24" ht="19.899999999999999" customHeight="1" x14ac:dyDescent="0.25">
      <c r="B22" s="95"/>
      <c r="C22" s="96"/>
      <c r="D22" s="96"/>
      <c r="E22" s="96"/>
      <c r="F22" s="96"/>
      <c r="G22" s="96"/>
      <c r="H22" s="96"/>
      <c r="I22" s="96"/>
      <c r="J22" s="96"/>
      <c r="K22" s="96"/>
      <c r="L22" s="96"/>
      <c r="M22" s="96"/>
      <c r="N22" s="96"/>
      <c r="O22" s="96"/>
      <c r="P22" s="96"/>
      <c r="Q22" s="96"/>
      <c r="R22" s="96"/>
      <c r="S22" s="96"/>
      <c r="T22" s="96"/>
      <c r="U22" s="96"/>
      <c r="V22" s="96"/>
      <c r="W22" s="96"/>
      <c r="X22" s="97"/>
    </row>
    <row r="23" spans="2:24" ht="19.899999999999999" customHeight="1" x14ac:dyDescent="0.25">
      <c r="B23" s="95"/>
      <c r="C23" s="96"/>
      <c r="D23" s="96"/>
      <c r="E23" s="96"/>
      <c r="F23" s="96"/>
      <c r="G23" s="96"/>
      <c r="H23" s="96"/>
      <c r="I23" s="96"/>
      <c r="J23" s="96"/>
      <c r="K23" s="96"/>
      <c r="L23" s="96"/>
      <c r="M23" s="96"/>
      <c r="N23" s="96"/>
      <c r="O23" s="96"/>
      <c r="P23" s="96"/>
      <c r="Q23" s="96"/>
      <c r="R23" s="96"/>
      <c r="S23" s="96"/>
      <c r="T23" s="96"/>
      <c r="U23" s="96"/>
      <c r="V23" s="96"/>
      <c r="W23" s="96"/>
      <c r="X23" s="97"/>
    </row>
    <row r="24" spans="2:24" ht="19.899999999999999" customHeight="1" x14ac:dyDescent="0.25">
      <c r="B24" s="95"/>
      <c r="C24" s="96"/>
      <c r="D24" s="96"/>
      <c r="E24" s="96"/>
      <c r="F24" s="96"/>
      <c r="G24" s="96"/>
      <c r="H24" s="96"/>
      <c r="I24" s="96"/>
      <c r="J24" s="96"/>
      <c r="K24" s="96"/>
      <c r="L24" s="96"/>
      <c r="M24" s="96"/>
      <c r="N24" s="96"/>
      <c r="O24" s="96"/>
      <c r="P24" s="96"/>
      <c r="Q24" s="96"/>
      <c r="R24" s="96"/>
      <c r="S24" s="96"/>
      <c r="T24" s="96"/>
      <c r="U24" s="96"/>
      <c r="V24" s="96"/>
      <c r="W24" s="96"/>
      <c r="X24" s="97"/>
    </row>
    <row r="25" spans="2:24" ht="19.899999999999999" customHeight="1" x14ac:dyDescent="0.25">
      <c r="B25" s="95"/>
      <c r="C25" s="96"/>
      <c r="D25" s="96"/>
      <c r="E25" s="96"/>
      <c r="F25" s="96"/>
      <c r="G25" s="96"/>
      <c r="H25" s="96"/>
      <c r="I25" s="96"/>
      <c r="J25" s="96"/>
      <c r="K25" s="96"/>
      <c r="L25" s="96"/>
      <c r="M25" s="96"/>
      <c r="N25" s="96"/>
      <c r="O25" s="96"/>
      <c r="P25" s="96"/>
      <c r="Q25" s="96"/>
      <c r="R25" s="96"/>
      <c r="S25" s="96"/>
      <c r="T25" s="96"/>
      <c r="U25" s="96"/>
      <c r="V25" s="96"/>
      <c r="W25" s="96"/>
      <c r="X25" s="97"/>
    </row>
    <row r="26" spans="2:24" ht="19.899999999999999" customHeight="1" x14ac:dyDescent="0.25">
      <c r="B26" s="95"/>
      <c r="C26" s="96"/>
      <c r="D26" s="96"/>
      <c r="E26" s="96"/>
      <c r="F26" s="96"/>
      <c r="G26" s="96"/>
      <c r="H26" s="96"/>
      <c r="I26" s="96"/>
      <c r="J26" s="96"/>
      <c r="K26" s="96"/>
      <c r="L26" s="96"/>
      <c r="M26" s="96"/>
      <c r="N26" s="96"/>
      <c r="O26" s="96"/>
      <c r="P26" s="96"/>
      <c r="Q26" s="96"/>
      <c r="R26" s="96"/>
      <c r="S26" s="96"/>
      <c r="T26" s="96"/>
      <c r="U26" s="96"/>
      <c r="V26" s="96"/>
      <c r="W26" s="96"/>
      <c r="X26" s="97"/>
    </row>
    <row r="27" spans="2:24" ht="19.899999999999999" customHeight="1" x14ac:dyDescent="0.25">
      <c r="B27" s="95"/>
      <c r="C27" s="96"/>
      <c r="D27" s="96"/>
      <c r="E27" s="96"/>
      <c r="F27" s="96"/>
      <c r="G27" s="96"/>
      <c r="H27" s="96"/>
      <c r="I27" s="96"/>
      <c r="J27" s="96"/>
      <c r="K27" s="96"/>
      <c r="L27" s="96"/>
      <c r="M27" s="96"/>
      <c r="N27" s="96"/>
      <c r="O27" s="96"/>
      <c r="P27" s="96"/>
      <c r="Q27" s="96"/>
      <c r="R27" s="96"/>
      <c r="S27" s="96"/>
      <c r="T27" s="96"/>
      <c r="U27" s="96"/>
      <c r="V27" s="96"/>
      <c r="W27" s="96"/>
      <c r="X27" s="97"/>
    </row>
    <row r="28" spans="2:24" ht="19.899999999999999" customHeight="1" x14ac:dyDescent="0.25">
      <c r="B28" s="95"/>
      <c r="C28" s="96"/>
      <c r="D28" s="96"/>
      <c r="E28" s="96"/>
      <c r="F28" s="96"/>
      <c r="G28" s="96"/>
      <c r="H28" s="96"/>
      <c r="I28" s="96"/>
      <c r="J28" s="96"/>
      <c r="K28" s="96"/>
      <c r="L28" s="96"/>
      <c r="M28" s="96"/>
      <c r="N28" s="96"/>
      <c r="O28" s="96"/>
      <c r="P28" s="96"/>
      <c r="Q28" s="96"/>
      <c r="R28" s="96"/>
      <c r="S28" s="96"/>
      <c r="T28" s="96"/>
      <c r="U28" s="96"/>
      <c r="V28" s="96"/>
      <c r="W28" s="96"/>
      <c r="X28" s="97"/>
    </row>
    <row r="29" spans="2:24" ht="19.899999999999999" customHeight="1" x14ac:dyDescent="0.25">
      <c r="B29" s="95"/>
      <c r="C29" s="96"/>
      <c r="D29" s="96"/>
      <c r="E29" s="96"/>
      <c r="F29" s="96"/>
      <c r="G29" s="96"/>
      <c r="H29" s="96"/>
      <c r="I29" s="96"/>
      <c r="J29" s="96"/>
      <c r="K29" s="96"/>
      <c r="L29" s="96"/>
      <c r="M29" s="96"/>
      <c r="N29" s="96"/>
      <c r="O29" s="96"/>
      <c r="P29" s="96"/>
      <c r="Q29" s="96"/>
      <c r="R29" s="96"/>
      <c r="S29" s="96"/>
      <c r="T29" s="96"/>
      <c r="U29" s="96"/>
      <c r="V29" s="96"/>
      <c r="W29" s="96"/>
      <c r="X29" s="97"/>
    </row>
    <row r="30" spans="2:24" ht="19.899999999999999" customHeight="1" x14ac:dyDescent="0.25">
      <c r="B30" s="95"/>
      <c r="C30" s="96"/>
      <c r="D30" s="96"/>
      <c r="E30" s="96"/>
      <c r="F30" s="96"/>
      <c r="G30" s="96"/>
      <c r="H30" s="96"/>
      <c r="I30" s="96"/>
      <c r="J30" s="96"/>
      <c r="K30" s="96"/>
      <c r="L30" s="96"/>
      <c r="M30" s="96"/>
      <c r="N30" s="96"/>
      <c r="O30" s="96"/>
      <c r="P30" s="96"/>
      <c r="Q30" s="96"/>
      <c r="R30" s="96"/>
      <c r="S30" s="96"/>
      <c r="T30" s="96"/>
      <c r="U30" s="96"/>
      <c r="V30" s="96"/>
      <c r="W30" s="96"/>
      <c r="X30" s="97"/>
    </row>
    <row r="31" spans="2:24" ht="19.899999999999999" customHeight="1" x14ac:dyDescent="0.25">
      <c r="B31" s="95"/>
      <c r="C31" s="96"/>
      <c r="D31" s="96"/>
      <c r="E31" s="96"/>
      <c r="F31" s="96"/>
      <c r="G31" s="96"/>
      <c r="H31" s="96"/>
      <c r="I31" s="96"/>
      <c r="J31" s="96"/>
      <c r="K31" s="96"/>
      <c r="L31" s="96"/>
      <c r="M31" s="96"/>
      <c r="N31" s="96"/>
      <c r="O31" s="96"/>
      <c r="P31" s="96"/>
      <c r="Q31" s="96"/>
      <c r="R31" s="96"/>
      <c r="S31" s="96"/>
      <c r="T31" s="96"/>
      <c r="U31" s="96"/>
      <c r="V31" s="96"/>
      <c r="W31" s="96"/>
      <c r="X31" s="97"/>
    </row>
    <row r="32" spans="2:24" ht="19.899999999999999" customHeight="1" x14ac:dyDescent="0.25">
      <c r="B32" s="95"/>
      <c r="C32" s="96"/>
      <c r="D32" s="96"/>
      <c r="E32" s="96"/>
      <c r="F32" s="96"/>
      <c r="G32" s="96"/>
      <c r="H32" s="96"/>
      <c r="I32" s="96"/>
      <c r="J32" s="96"/>
      <c r="K32" s="96"/>
      <c r="L32" s="96"/>
      <c r="M32" s="96"/>
      <c r="N32" s="96"/>
      <c r="O32" s="96"/>
      <c r="P32" s="96"/>
      <c r="Q32" s="96"/>
      <c r="R32" s="96"/>
      <c r="S32" s="96"/>
      <c r="T32" s="96"/>
      <c r="U32" s="96"/>
      <c r="V32" s="96"/>
      <c r="W32" s="96"/>
      <c r="X32" s="97"/>
    </row>
    <row r="33" spans="2:24" ht="19.899999999999999" customHeight="1" x14ac:dyDescent="0.25">
      <c r="B33" s="95"/>
      <c r="C33" s="96"/>
      <c r="D33" s="96"/>
      <c r="E33" s="96"/>
      <c r="F33" s="96"/>
      <c r="G33" s="96"/>
      <c r="H33" s="96"/>
      <c r="I33" s="96"/>
      <c r="J33" s="96"/>
      <c r="K33" s="96"/>
      <c r="L33" s="96"/>
      <c r="M33" s="96"/>
      <c r="N33" s="96"/>
      <c r="O33" s="96"/>
      <c r="P33" s="96"/>
      <c r="Q33" s="96"/>
      <c r="R33" s="96"/>
      <c r="S33" s="96"/>
      <c r="T33" s="96"/>
      <c r="U33" s="96"/>
      <c r="V33" s="96"/>
      <c r="W33" s="96"/>
      <c r="X33" s="97"/>
    </row>
    <row r="34" spans="2:24" ht="19.899999999999999" customHeight="1" x14ac:dyDescent="0.25">
      <c r="B34" s="95"/>
      <c r="C34" s="96"/>
      <c r="D34" s="96"/>
      <c r="E34" s="96"/>
      <c r="F34" s="96"/>
      <c r="G34" s="96"/>
      <c r="H34" s="96"/>
      <c r="I34" s="96"/>
      <c r="J34" s="96"/>
      <c r="K34" s="96"/>
      <c r="L34" s="96"/>
      <c r="M34" s="96"/>
      <c r="N34" s="96"/>
      <c r="O34" s="96"/>
      <c r="P34" s="96"/>
      <c r="Q34" s="96"/>
      <c r="R34" s="96"/>
      <c r="S34" s="96"/>
      <c r="T34" s="96"/>
      <c r="U34" s="96"/>
      <c r="V34" s="96"/>
      <c r="W34" s="96"/>
      <c r="X34" s="97"/>
    </row>
    <row r="35" spans="2:24" ht="19.899999999999999" customHeight="1" x14ac:dyDescent="0.25">
      <c r="B35" s="95"/>
      <c r="C35" s="96"/>
      <c r="D35" s="96"/>
      <c r="E35" s="96"/>
      <c r="F35" s="96"/>
      <c r="G35" s="96"/>
      <c r="H35" s="96"/>
      <c r="I35" s="96"/>
      <c r="J35" s="96"/>
      <c r="K35" s="96"/>
      <c r="L35" s="96"/>
      <c r="M35" s="96"/>
      <c r="N35" s="96"/>
      <c r="O35" s="96"/>
      <c r="P35" s="96"/>
      <c r="Q35" s="96"/>
      <c r="R35" s="96"/>
      <c r="S35" s="96"/>
      <c r="T35" s="96"/>
      <c r="U35" s="96"/>
      <c r="V35" s="96"/>
      <c r="W35" s="96"/>
      <c r="X35" s="97"/>
    </row>
    <row r="36" spans="2:24" ht="19.899999999999999" customHeight="1" x14ac:dyDescent="0.25">
      <c r="B36" s="95"/>
      <c r="C36" s="96"/>
      <c r="D36" s="96"/>
      <c r="E36" s="96"/>
      <c r="F36" s="96"/>
      <c r="G36" s="96"/>
      <c r="H36" s="96"/>
      <c r="I36" s="96"/>
      <c r="J36" s="96"/>
      <c r="K36" s="96"/>
      <c r="L36" s="96"/>
      <c r="M36" s="96"/>
      <c r="N36" s="96"/>
      <c r="O36" s="96"/>
      <c r="P36" s="96"/>
      <c r="Q36" s="96"/>
      <c r="R36" s="96"/>
      <c r="S36" s="96"/>
      <c r="T36" s="96"/>
      <c r="U36" s="96"/>
      <c r="V36" s="96"/>
      <c r="W36" s="96"/>
      <c r="X36" s="97"/>
    </row>
    <row r="37" spans="2:24" ht="19.899999999999999" customHeight="1" x14ac:dyDescent="0.25">
      <c r="B37" s="95"/>
      <c r="C37" s="96"/>
      <c r="D37" s="96"/>
      <c r="E37" s="96"/>
      <c r="F37" s="96"/>
      <c r="G37" s="96"/>
      <c r="H37" s="96"/>
      <c r="I37" s="96"/>
      <c r="J37" s="96"/>
      <c r="K37" s="96"/>
      <c r="L37" s="96"/>
      <c r="M37" s="96"/>
      <c r="N37" s="96"/>
      <c r="O37" s="96"/>
      <c r="P37" s="96"/>
      <c r="Q37" s="96"/>
      <c r="R37" s="96"/>
      <c r="S37" s="96"/>
      <c r="T37" s="96"/>
      <c r="U37" s="96"/>
      <c r="V37" s="96"/>
      <c r="W37" s="96"/>
      <c r="X37" s="97"/>
    </row>
    <row r="38" spans="2:24" ht="19.899999999999999" customHeight="1" x14ac:dyDescent="0.25">
      <c r="B38" s="95"/>
      <c r="C38" s="96"/>
      <c r="D38" s="96"/>
      <c r="E38" s="96"/>
      <c r="F38" s="96"/>
      <c r="G38" s="96"/>
      <c r="H38" s="96"/>
      <c r="I38" s="96"/>
      <c r="J38" s="96"/>
      <c r="K38" s="96"/>
      <c r="L38" s="96"/>
      <c r="M38" s="96"/>
      <c r="N38" s="96"/>
      <c r="O38" s="96"/>
      <c r="P38" s="96"/>
      <c r="Q38" s="96"/>
      <c r="R38" s="96"/>
      <c r="S38" s="96"/>
      <c r="T38" s="96"/>
      <c r="U38" s="96"/>
      <c r="V38" s="96"/>
      <c r="W38" s="96"/>
      <c r="X38" s="97"/>
    </row>
    <row r="39" spans="2:24" ht="19.899999999999999" customHeight="1" x14ac:dyDescent="0.25">
      <c r="B39" s="95"/>
      <c r="C39" s="96"/>
      <c r="D39" s="96"/>
      <c r="E39" s="96"/>
      <c r="F39" s="96"/>
      <c r="G39" s="96"/>
      <c r="H39" s="96"/>
      <c r="I39" s="96"/>
      <c r="J39" s="96"/>
      <c r="K39" s="96"/>
      <c r="L39" s="96"/>
      <c r="M39" s="96"/>
      <c r="N39" s="96"/>
      <c r="O39" s="96"/>
      <c r="P39" s="96"/>
      <c r="Q39" s="96"/>
      <c r="R39" s="96"/>
      <c r="S39" s="96"/>
      <c r="T39" s="96"/>
      <c r="U39" s="96"/>
      <c r="V39" s="96"/>
      <c r="W39" s="96"/>
      <c r="X39" s="97"/>
    </row>
    <row r="40" spans="2:24" ht="19.899999999999999" customHeight="1" x14ac:dyDescent="0.25">
      <c r="B40" s="95"/>
      <c r="C40" s="96"/>
      <c r="D40" s="96"/>
      <c r="E40" s="96"/>
      <c r="F40" s="96"/>
      <c r="G40" s="96"/>
      <c r="H40" s="96"/>
      <c r="I40" s="96"/>
      <c r="J40" s="96"/>
      <c r="K40" s="96"/>
      <c r="L40" s="96"/>
      <c r="M40" s="96"/>
      <c r="N40" s="96"/>
      <c r="O40" s="96"/>
      <c r="P40" s="96"/>
      <c r="Q40" s="96"/>
      <c r="R40" s="96"/>
      <c r="S40" s="96"/>
      <c r="T40" s="96"/>
      <c r="U40" s="96"/>
      <c r="V40" s="96"/>
      <c r="W40" s="96"/>
      <c r="X40" s="97"/>
    </row>
    <row r="41" spans="2:24" ht="19.899999999999999" customHeight="1" thickBot="1" x14ac:dyDescent="0.3">
      <c r="B41" s="98"/>
      <c r="C41" s="99"/>
      <c r="D41" s="99"/>
      <c r="E41" s="99"/>
      <c r="F41" s="99"/>
      <c r="G41" s="99"/>
      <c r="H41" s="99"/>
      <c r="I41" s="99"/>
      <c r="J41" s="99"/>
      <c r="K41" s="99"/>
      <c r="L41" s="99"/>
      <c r="M41" s="99"/>
      <c r="N41" s="99"/>
      <c r="O41" s="99"/>
      <c r="P41" s="99"/>
      <c r="Q41" s="99"/>
      <c r="R41" s="99"/>
      <c r="S41" s="99"/>
      <c r="T41" s="99"/>
      <c r="U41" s="99"/>
      <c r="V41" s="99"/>
      <c r="W41" s="99"/>
      <c r="X41" s="100"/>
    </row>
    <row r="44" spans="2:24" ht="54.75" customHeight="1" x14ac:dyDescent="0.25">
      <c r="B44" s="101" t="s">
        <v>2</v>
      </c>
      <c r="C44" s="101"/>
      <c r="D44" s="101"/>
      <c r="E44" s="101"/>
      <c r="F44" s="101"/>
      <c r="G44" s="101"/>
      <c r="H44" s="101"/>
      <c r="I44" s="101"/>
      <c r="J44" s="101"/>
      <c r="K44" s="101"/>
      <c r="L44" s="101"/>
      <c r="M44" s="101"/>
      <c r="N44" s="101"/>
      <c r="O44" s="101"/>
      <c r="P44" s="101"/>
      <c r="Q44" s="101"/>
      <c r="R44" s="101"/>
      <c r="S44" s="101"/>
      <c r="T44" s="101"/>
      <c r="U44" s="101"/>
      <c r="V44" s="101"/>
      <c r="W44" s="101"/>
      <c r="X44" s="101"/>
    </row>
    <row r="48" spans="2:24" x14ac:dyDescent="0.25">
      <c r="H48" s="35"/>
    </row>
  </sheetData>
  <sheetProtection algorithmName="SHA-512" hashValue="/k8ybhmsj1wnj6sThw4QiE+XJXUY5ar6CmCkDhXqPCIRJvpWoByIYdnOWvF+KxqU+wPCYHKcqYkwVgPmrHXhgA==" saltValue="uDrzWkbhqKn+4u0HP75E4g==" spinCount="100000" sheet="1" objects="1" scenarios="1"/>
  <mergeCells count="4">
    <mergeCell ref="R3:T5"/>
    <mergeCell ref="R6:T13"/>
    <mergeCell ref="B18:X41"/>
    <mergeCell ref="B44:X44"/>
  </mergeCells>
  <conditionalFormatting sqref="B18:X41">
    <cfRule type="containsText" dxfId="3" priority="1" operator="containsText" text="FALSO">
      <formula>NOT(ISERROR(SEARCH("FALSO",B18)))</formula>
    </cfRule>
  </conditionalFormatting>
  <conditionalFormatting sqref="R6">
    <cfRule type="containsText" dxfId="2" priority="2" operator="containsText" text="A">
      <formula>NOT(ISERROR(SEARCH("A",R6)))</formula>
    </cfRule>
    <cfRule type="containsText" dxfId="1" priority="3" operator="containsText" text="B">
      <formula>NOT(ISERROR(SEARCH("B",R6)))</formula>
    </cfRule>
    <cfRule type="containsText" dxfId="0" priority="4" operator="containsText" text="C">
      <formula>NOT(ISERROR(SEARCH("C",R6)))</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9E87-2C29-4747-8E23-55D6610B6589}">
  <sheetPr codeName="Sheet3"/>
  <dimension ref="A2:I169"/>
  <sheetViews>
    <sheetView workbookViewId="0">
      <selection activeCell="H3" sqref="H3"/>
    </sheetView>
  </sheetViews>
  <sheetFormatPr defaultColWidth="8.7109375" defaultRowHeight="15" x14ac:dyDescent="0.25"/>
  <cols>
    <col min="1" max="1" width="18.7109375" bestFit="1" customWidth="1"/>
    <col min="2" max="2" width="12.140625" bestFit="1" customWidth="1"/>
    <col min="6" max="6" width="11.42578125" bestFit="1" customWidth="1"/>
  </cols>
  <sheetData>
    <row r="2" spans="1:9" x14ac:dyDescent="0.25">
      <c r="A2" s="1" t="s">
        <v>69</v>
      </c>
      <c r="G2" t="s">
        <v>70</v>
      </c>
      <c r="H2" t="s">
        <v>71</v>
      </c>
      <c r="I2" t="s">
        <v>71</v>
      </c>
    </row>
    <row r="3" spans="1:9" x14ac:dyDescent="0.25">
      <c r="A3" t="s">
        <v>72</v>
      </c>
      <c r="F3" t="s">
        <v>73</v>
      </c>
      <c r="G3">
        <f>SUM('Questionário Práticas ESG'!$E$10:$E$20)</f>
        <v>0</v>
      </c>
      <c r="H3">
        <f>16-G3</f>
        <v>16</v>
      </c>
      <c r="I3" s="18">
        <f>G3/(G3+H3)</f>
        <v>0</v>
      </c>
    </row>
    <row r="4" spans="1:9" x14ac:dyDescent="0.25">
      <c r="A4" t="s">
        <v>74</v>
      </c>
      <c r="F4" t="s">
        <v>75</v>
      </c>
      <c r="G4">
        <f>SUM('Questionário Práticas ESG'!$E$27:$E$36)</f>
        <v>0</v>
      </c>
      <c r="H4">
        <f t="shared" ref="H4:H5" si="0">10-G4</f>
        <v>10</v>
      </c>
      <c r="I4" s="18">
        <f t="shared" ref="I4:I6" si="1">G4/(G4+H4)</f>
        <v>0</v>
      </c>
    </row>
    <row r="5" spans="1:9" x14ac:dyDescent="0.25">
      <c r="A5" t="s">
        <v>76</v>
      </c>
      <c r="F5" t="s">
        <v>77</v>
      </c>
      <c r="G5">
        <f>SUM('Questionário Práticas ESG'!$E$40:$E$49)</f>
        <v>0</v>
      </c>
      <c r="H5">
        <f t="shared" si="0"/>
        <v>10</v>
      </c>
      <c r="I5" s="18">
        <f t="shared" si="1"/>
        <v>0</v>
      </c>
    </row>
    <row r="6" spans="1:9" x14ac:dyDescent="0.25">
      <c r="F6" t="s">
        <v>78</v>
      </c>
      <c r="G6">
        <f>SUM('Questionário Práticas ESG'!$E$53:$E$71)</f>
        <v>0</v>
      </c>
      <c r="H6">
        <f>14-G6</f>
        <v>14</v>
      </c>
      <c r="I6" s="18">
        <f t="shared" si="1"/>
        <v>0</v>
      </c>
    </row>
    <row r="7" spans="1:9" x14ac:dyDescent="0.25">
      <c r="A7" t="s">
        <v>3</v>
      </c>
      <c r="B7" t="s">
        <v>79</v>
      </c>
    </row>
    <row r="8" spans="1:9" x14ac:dyDescent="0.25">
      <c r="A8" t="s">
        <v>80</v>
      </c>
      <c r="B8" t="s">
        <v>81</v>
      </c>
    </row>
    <row r="9" spans="1:9" x14ac:dyDescent="0.25">
      <c r="A9" t="s">
        <v>82</v>
      </c>
      <c r="B9" t="s">
        <v>83</v>
      </c>
    </row>
    <row r="10" spans="1:9" x14ac:dyDescent="0.25">
      <c r="A10" t="s">
        <v>84</v>
      </c>
      <c r="B10" t="s">
        <v>85</v>
      </c>
    </row>
    <row r="12" spans="1:9" x14ac:dyDescent="0.25">
      <c r="A12" t="s">
        <v>86</v>
      </c>
      <c r="B12" t="s">
        <v>3</v>
      </c>
    </row>
    <row r="13" spans="1:9" x14ac:dyDescent="0.25">
      <c r="A13" t="s">
        <v>72</v>
      </c>
      <c r="B13">
        <v>1</v>
      </c>
    </row>
    <row r="14" spans="1:9" x14ac:dyDescent="0.25">
      <c r="A14" t="s">
        <v>74</v>
      </c>
      <c r="B14">
        <v>0</v>
      </c>
    </row>
    <row r="15" spans="1:9" x14ac:dyDescent="0.25">
      <c r="A15" t="s">
        <v>87</v>
      </c>
      <c r="B15">
        <v>0.25</v>
      </c>
    </row>
    <row r="16" spans="1:9" x14ac:dyDescent="0.25">
      <c r="A16" t="s">
        <v>88</v>
      </c>
      <c r="B16">
        <v>0.25</v>
      </c>
    </row>
    <row r="17" spans="1:2" x14ac:dyDescent="0.25">
      <c r="A17" t="s">
        <v>89</v>
      </c>
      <c r="B17">
        <v>0.5</v>
      </c>
    </row>
    <row r="19" spans="1:2" x14ac:dyDescent="0.25">
      <c r="A19" t="s">
        <v>90</v>
      </c>
      <c r="B19" t="s">
        <v>3</v>
      </c>
    </row>
    <row r="20" spans="1:2" x14ac:dyDescent="0.25">
      <c r="A20" t="s">
        <v>72</v>
      </c>
      <c r="B20">
        <v>1</v>
      </c>
    </row>
    <row r="21" spans="1:2" x14ac:dyDescent="0.25">
      <c r="A21" t="s">
        <v>74</v>
      </c>
      <c r="B21">
        <v>0</v>
      </c>
    </row>
    <row r="22" spans="1:2" x14ac:dyDescent="0.25">
      <c r="A22" t="s">
        <v>87</v>
      </c>
      <c r="B22">
        <v>0.25</v>
      </c>
    </row>
    <row r="23" spans="1:2" x14ac:dyDescent="0.25">
      <c r="A23" t="s">
        <v>88</v>
      </c>
      <c r="B23">
        <v>0.25</v>
      </c>
    </row>
    <row r="24" spans="1:2" x14ac:dyDescent="0.25">
      <c r="A24" t="s">
        <v>89</v>
      </c>
      <c r="B24">
        <v>0.5</v>
      </c>
    </row>
    <row r="26" spans="1:2" x14ac:dyDescent="0.25">
      <c r="A26" t="s">
        <v>91</v>
      </c>
      <c r="B26" t="s">
        <v>3</v>
      </c>
    </row>
    <row r="27" spans="1:2" x14ac:dyDescent="0.25">
      <c r="A27" t="s">
        <v>72</v>
      </c>
      <c r="B27">
        <v>1</v>
      </c>
    </row>
    <row r="28" spans="1:2" x14ac:dyDescent="0.25">
      <c r="A28" t="s">
        <v>74</v>
      </c>
      <c r="B28">
        <v>0</v>
      </c>
    </row>
    <row r="29" spans="1:2" x14ac:dyDescent="0.25">
      <c r="A29" t="s">
        <v>92</v>
      </c>
      <c r="B29">
        <v>0.5</v>
      </c>
    </row>
    <row r="31" spans="1:2" x14ac:dyDescent="0.25">
      <c r="A31" t="s">
        <v>93</v>
      </c>
      <c r="B31" t="s">
        <v>3</v>
      </c>
    </row>
    <row r="32" spans="1:2" x14ac:dyDescent="0.25">
      <c r="A32" t="s">
        <v>72</v>
      </c>
      <c r="B32">
        <v>1</v>
      </c>
    </row>
    <row r="33" spans="1:2" x14ac:dyDescent="0.25">
      <c r="A33" t="s">
        <v>74</v>
      </c>
      <c r="B33">
        <v>0</v>
      </c>
    </row>
    <row r="34" spans="1:2" x14ac:dyDescent="0.25">
      <c r="A34" t="s">
        <v>94</v>
      </c>
      <c r="B34">
        <v>0.5</v>
      </c>
    </row>
    <row r="36" spans="1:2" x14ac:dyDescent="0.25">
      <c r="A36" t="s">
        <v>95</v>
      </c>
      <c r="B36" t="s">
        <v>3</v>
      </c>
    </row>
    <row r="37" spans="1:2" x14ac:dyDescent="0.25">
      <c r="A37" t="s">
        <v>72</v>
      </c>
      <c r="B37">
        <v>1</v>
      </c>
    </row>
    <row r="38" spans="1:2" x14ac:dyDescent="0.25">
      <c r="A38" t="s">
        <v>74</v>
      </c>
      <c r="B38">
        <v>0</v>
      </c>
    </row>
    <row r="39" spans="1:2" x14ac:dyDescent="0.25">
      <c r="A39" t="s">
        <v>96</v>
      </c>
      <c r="B39">
        <v>0.5</v>
      </c>
    </row>
    <row r="41" spans="1:2" x14ac:dyDescent="0.25">
      <c r="A41" t="s">
        <v>97</v>
      </c>
      <c r="B41" t="s">
        <v>3</v>
      </c>
    </row>
    <row r="42" spans="1:2" x14ac:dyDescent="0.25">
      <c r="A42" t="s">
        <v>72</v>
      </c>
      <c r="B42">
        <v>1</v>
      </c>
    </row>
    <row r="43" spans="1:2" x14ac:dyDescent="0.25">
      <c r="A43" t="s">
        <v>74</v>
      </c>
      <c r="B43">
        <v>0</v>
      </c>
    </row>
    <row r="44" spans="1:2" x14ac:dyDescent="0.25">
      <c r="A44" t="s">
        <v>98</v>
      </c>
      <c r="B44">
        <v>0.5</v>
      </c>
    </row>
    <row r="46" spans="1:2" x14ac:dyDescent="0.25">
      <c r="A46" t="s">
        <v>99</v>
      </c>
      <c r="B46" t="s">
        <v>3</v>
      </c>
    </row>
    <row r="47" spans="1:2" x14ac:dyDescent="0.25">
      <c r="A47" t="s">
        <v>72</v>
      </c>
      <c r="B47">
        <v>1</v>
      </c>
    </row>
    <row r="48" spans="1:2" x14ac:dyDescent="0.25">
      <c r="A48" t="s">
        <v>74</v>
      </c>
      <c r="B48">
        <v>0</v>
      </c>
    </row>
    <row r="49" spans="1:2" x14ac:dyDescent="0.25">
      <c r="A49" t="s">
        <v>100</v>
      </c>
      <c r="B49">
        <v>0.5</v>
      </c>
    </row>
    <row r="51" spans="1:2" x14ac:dyDescent="0.25">
      <c r="A51" t="s">
        <v>101</v>
      </c>
      <c r="B51" t="s">
        <v>3</v>
      </c>
    </row>
    <row r="52" spans="1:2" x14ac:dyDescent="0.25">
      <c r="A52" t="s">
        <v>72</v>
      </c>
      <c r="B52">
        <v>1</v>
      </c>
    </row>
    <row r="53" spans="1:2" x14ac:dyDescent="0.25">
      <c r="A53" t="s">
        <v>74</v>
      </c>
      <c r="B53">
        <v>0</v>
      </c>
    </row>
    <row r="54" spans="1:2" x14ac:dyDescent="0.25">
      <c r="A54" t="s">
        <v>102</v>
      </c>
      <c r="B54">
        <v>0.5</v>
      </c>
    </row>
    <row r="56" spans="1:2" x14ac:dyDescent="0.25">
      <c r="A56" t="s">
        <v>103</v>
      </c>
      <c r="B56" t="s">
        <v>3</v>
      </c>
    </row>
    <row r="57" spans="1:2" x14ac:dyDescent="0.25">
      <c r="A57" t="s">
        <v>72</v>
      </c>
      <c r="B57">
        <v>1</v>
      </c>
    </row>
    <row r="58" spans="1:2" x14ac:dyDescent="0.25">
      <c r="A58" t="s">
        <v>74</v>
      </c>
      <c r="B58">
        <v>0</v>
      </c>
    </row>
    <row r="59" spans="1:2" x14ac:dyDescent="0.25">
      <c r="A59" t="s">
        <v>104</v>
      </c>
      <c r="B59">
        <v>0.5</v>
      </c>
    </row>
    <row r="61" spans="1:2" x14ac:dyDescent="0.25">
      <c r="A61" t="s">
        <v>105</v>
      </c>
      <c r="B61" t="s">
        <v>3</v>
      </c>
    </row>
    <row r="62" spans="1:2" x14ac:dyDescent="0.25">
      <c r="A62" t="s">
        <v>72</v>
      </c>
      <c r="B62">
        <v>1</v>
      </c>
    </row>
    <row r="63" spans="1:2" x14ac:dyDescent="0.25">
      <c r="A63" t="s">
        <v>74</v>
      </c>
      <c r="B63">
        <v>0</v>
      </c>
    </row>
    <row r="64" spans="1:2" x14ac:dyDescent="0.25">
      <c r="A64" t="s">
        <v>106</v>
      </c>
      <c r="B64">
        <v>0.5</v>
      </c>
    </row>
    <row r="66" spans="1:2" x14ac:dyDescent="0.25">
      <c r="A66" t="s">
        <v>107</v>
      </c>
      <c r="B66" t="s">
        <v>3</v>
      </c>
    </row>
    <row r="67" spans="1:2" x14ac:dyDescent="0.25">
      <c r="A67" t="s">
        <v>72</v>
      </c>
      <c r="B67">
        <v>1</v>
      </c>
    </row>
    <row r="68" spans="1:2" x14ac:dyDescent="0.25">
      <c r="A68" t="s">
        <v>74</v>
      </c>
      <c r="B68">
        <v>0</v>
      </c>
    </row>
    <row r="69" spans="1:2" x14ac:dyDescent="0.25">
      <c r="A69" t="s">
        <v>108</v>
      </c>
      <c r="B69">
        <v>0.25</v>
      </c>
    </row>
    <row r="70" spans="1:2" x14ac:dyDescent="0.25">
      <c r="A70" t="s">
        <v>109</v>
      </c>
      <c r="B70">
        <v>0.25</v>
      </c>
    </row>
    <row r="71" spans="1:2" x14ac:dyDescent="0.25">
      <c r="A71" t="s">
        <v>110</v>
      </c>
      <c r="B71">
        <v>0.5</v>
      </c>
    </row>
    <row r="73" spans="1:2" x14ac:dyDescent="0.25">
      <c r="A73" t="s">
        <v>111</v>
      </c>
      <c r="B73" t="s">
        <v>3</v>
      </c>
    </row>
    <row r="74" spans="1:2" x14ac:dyDescent="0.25">
      <c r="A74" t="s">
        <v>72</v>
      </c>
      <c r="B74">
        <v>1</v>
      </c>
    </row>
    <row r="75" spans="1:2" x14ac:dyDescent="0.25">
      <c r="A75" t="s">
        <v>74</v>
      </c>
      <c r="B75">
        <v>0</v>
      </c>
    </row>
    <row r="76" spans="1:2" x14ac:dyDescent="0.25">
      <c r="A76" t="s">
        <v>112</v>
      </c>
      <c r="B76">
        <v>0</v>
      </c>
    </row>
    <row r="77" spans="1:2" x14ac:dyDescent="0.25">
      <c r="A77" t="s">
        <v>113</v>
      </c>
      <c r="B77">
        <v>0.5</v>
      </c>
    </row>
    <row r="79" spans="1:2" x14ac:dyDescent="0.25">
      <c r="A79" t="s">
        <v>114</v>
      </c>
      <c r="B79" t="s">
        <v>3</v>
      </c>
    </row>
    <row r="80" spans="1:2" x14ac:dyDescent="0.25">
      <c r="A80" t="s">
        <v>72</v>
      </c>
      <c r="B80">
        <v>1</v>
      </c>
    </row>
    <row r="81" spans="1:2" x14ac:dyDescent="0.25">
      <c r="A81" t="s">
        <v>74</v>
      </c>
      <c r="B81">
        <v>0</v>
      </c>
    </row>
    <row r="82" spans="1:2" x14ac:dyDescent="0.25">
      <c r="A82" t="s">
        <v>115</v>
      </c>
      <c r="B82">
        <v>0.5</v>
      </c>
    </row>
    <row r="84" spans="1:2" x14ac:dyDescent="0.25">
      <c r="A84" t="s">
        <v>114</v>
      </c>
      <c r="B84" t="s">
        <v>3</v>
      </c>
    </row>
    <row r="85" spans="1:2" x14ac:dyDescent="0.25">
      <c r="A85" t="s">
        <v>116</v>
      </c>
      <c r="B85">
        <v>1</v>
      </c>
    </row>
    <row r="86" spans="1:2" x14ac:dyDescent="0.25">
      <c r="A86" t="s">
        <v>117</v>
      </c>
      <c r="B86">
        <v>0.75</v>
      </c>
    </row>
    <row r="87" spans="1:2" x14ac:dyDescent="0.25">
      <c r="A87" t="s">
        <v>118</v>
      </c>
      <c r="B87">
        <v>0.5</v>
      </c>
    </row>
    <row r="88" spans="1:2" x14ac:dyDescent="0.25">
      <c r="A88" t="s">
        <v>119</v>
      </c>
      <c r="B88">
        <v>0.25</v>
      </c>
    </row>
    <row r="89" spans="1:2" x14ac:dyDescent="0.25">
      <c r="A89" t="s">
        <v>120</v>
      </c>
      <c r="B89">
        <v>0</v>
      </c>
    </row>
    <row r="91" spans="1:2" x14ac:dyDescent="0.25">
      <c r="A91" t="s">
        <v>121</v>
      </c>
      <c r="B91" t="s">
        <v>3</v>
      </c>
    </row>
    <row r="92" spans="1:2" x14ac:dyDescent="0.25">
      <c r="A92" t="s">
        <v>122</v>
      </c>
      <c r="B92">
        <v>0</v>
      </c>
    </row>
    <row r="93" spans="1:2" x14ac:dyDescent="0.25">
      <c r="A93" t="s">
        <v>123</v>
      </c>
      <c r="B93">
        <v>0.5</v>
      </c>
    </row>
    <row r="94" spans="1:2" x14ac:dyDescent="0.25">
      <c r="A94" t="s">
        <v>124</v>
      </c>
      <c r="B94">
        <v>0.75</v>
      </c>
    </row>
    <row r="95" spans="1:2" x14ac:dyDescent="0.25">
      <c r="A95" t="s">
        <v>125</v>
      </c>
      <c r="B95">
        <v>1</v>
      </c>
    </row>
    <row r="97" spans="1:2" x14ac:dyDescent="0.25">
      <c r="A97" t="s">
        <v>126</v>
      </c>
      <c r="B97" t="s">
        <v>3</v>
      </c>
    </row>
    <row r="98" spans="1:2" x14ac:dyDescent="0.25">
      <c r="A98" t="s">
        <v>72</v>
      </c>
      <c r="B98">
        <v>1</v>
      </c>
    </row>
    <row r="99" spans="1:2" x14ac:dyDescent="0.25">
      <c r="A99" t="s">
        <v>74</v>
      </c>
      <c r="B99">
        <v>0</v>
      </c>
    </row>
    <row r="100" spans="1:2" x14ac:dyDescent="0.25">
      <c r="A100" t="s">
        <v>127</v>
      </c>
      <c r="B100">
        <v>0.5</v>
      </c>
    </row>
    <row r="102" spans="1:2" x14ac:dyDescent="0.25">
      <c r="A102" t="s">
        <v>128</v>
      </c>
      <c r="B102" t="s">
        <v>3</v>
      </c>
    </row>
    <row r="103" spans="1:2" x14ac:dyDescent="0.25">
      <c r="A103" t="s">
        <v>72</v>
      </c>
      <c r="B103">
        <v>1</v>
      </c>
    </row>
    <row r="104" spans="1:2" x14ac:dyDescent="0.25">
      <c r="A104" t="s">
        <v>74</v>
      </c>
      <c r="B104">
        <v>0</v>
      </c>
    </row>
    <row r="105" spans="1:2" x14ac:dyDescent="0.25">
      <c r="A105" t="s">
        <v>129</v>
      </c>
      <c r="B105">
        <v>0.5</v>
      </c>
    </row>
    <row r="107" spans="1:2" x14ac:dyDescent="0.25">
      <c r="A107" t="s">
        <v>130</v>
      </c>
      <c r="B107" t="s">
        <v>3</v>
      </c>
    </row>
    <row r="108" spans="1:2" x14ac:dyDescent="0.25">
      <c r="A108" t="s">
        <v>72</v>
      </c>
      <c r="B108">
        <v>1</v>
      </c>
    </row>
    <row r="109" spans="1:2" x14ac:dyDescent="0.25">
      <c r="A109" t="s">
        <v>74</v>
      </c>
      <c r="B109">
        <v>0</v>
      </c>
    </row>
    <row r="110" spans="1:2" x14ac:dyDescent="0.25">
      <c r="A110" t="s">
        <v>131</v>
      </c>
      <c r="B110">
        <v>0.5</v>
      </c>
    </row>
    <row r="112" spans="1:2" x14ac:dyDescent="0.25">
      <c r="A112" t="s">
        <v>132</v>
      </c>
      <c r="B112" t="s">
        <v>3</v>
      </c>
    </row>
    <row r="113" spans="1:2" x14ac:dyDescent="0.25">
      <c r="A113" t="s">
        <v>72</v>
      </c>
      <c r="B113">
        <v>1</v>
      </c>
    </row>
    <row r="114" spans="1:2" x14ac:dyDescent="0.25">
      <c r="A114" t="s">
        <v>74</v>
      </c>
      <c r="B114">
        <v>0</v>
      </c>
    </row>
    <row r="115" spans="1:2" x14ac:dyDescent="0.25">
      <c r="A115" t="s">
        <v>133</v>
      </c>
      <c r="B115">
        <v>0.5</v>
      </c>
    </row>
    <row r="117" spans="1:2" x14ac:dyDescent="0.25">
      <c r="A117" t="s">
        <v>134</v>
      </c>
      <c r="B117" t="s">
        <v>3</v>
      </c>
    </row>
    <row r="118" spans="1:2" x14ac:dyDescent="0.25">
      <c r="A118" t="s">
        <v>72</v>
      </c>
      <c r="B118">
        <v>1</v>
      </c>
    </row>
    <row r="119" spans="1:2" x14ac:dyDescent="0.25">
      <c r="A119" t="s">
        <v>74</v>
      </c>
      <c r="B119">
        <v>0</v>
      </c>
    </row>
    <row r="120" spans="1:2" x14ac:dyDescent="0.25">
      <c r="A120" t="s">
        <v>135</v>
      </c>
      <c r="B120">
        <v>0.5</v>
      </c>
    </row>
    <row r="122" spans="1:2" x14ac:dyDescent="0.25">
      <c r="A122" t="s">
        <v>136</v>
      </c>
      <c r="B122" t="s">
        <v>3</v>
      </c>
    </row>
    <row r="123" spans="1:2" x14ac:dyDescent="0.25">
      <c r="A123" t="s">
        <v>72</v>
      </c>
      <c r="B123">
        <v>1</v>
      </c>
    </row>
    <row r="124" spans="1:2" x14ac:dyDescent="0.25">
      <c r="A124" t="s">
        <v>74</v>
      </c>
      <c r="B124">
        <v>0</v>
      </c>
    </row>
    <row r="125" spans="1:2" x14ac:dyDescent="0.25">
      <c r="A125" t="s">
        <v>137</v>
      </c>
      <c r="B125">
        <v>0.5</v>
      </c>
    </row>
    <row r="127" spans="1:2" x14ac:dyDescent="0.25">
      <c r="A127" t="s">
        <v>138</v>
      </c>
      <c r="B127" t="s">
        <v>3</v>
      </c>
    </row>
    <row r="128" spans="1:2" x14ac:dyDescent="0.25">
      <c r="A128" t="s">
        <v>72</v>
      </c>
      <c r="B128">
        <v>1</v>
      </c>
    </row>
    <row r="129" spans="1:2" x14ac:dyDescent="0.25">
      <c r="A129" t="s">
        <v>74</v>
      </c>
      <c r="B129">
        <v>0</v>
      </c>
    </row>
    <row r="130" spans="1:2" x14ac:dyDescent="0.25">
      <c r="A130" t="s">
        <v>139</v>
      </c>
      <c r="B130">
        <v>0.5</v>
      </c>
    </row>
    <row r="132" spans="1:2" x14ac:dyDescent="0.25">
      <c r="A132" t="s">
        <v>140</v>
      </c>
      <c r="B132" t="s">
        <v>3</v>
      </c>
    </row>
    <row r="133" spans="1:2" x14ac:dyDescent="0.25">
      <c r="A133" t="s">
        <v>141</v>
      </c>
      <c r="B133">
        <v>1</v>
      </c>
    </row>
    <row r="134" spans="1:2" x14ac:dyDescent="0.25">
      <c r="A134" t="s">
        <v>142</v>
      </c>
      <c r="B134">
        <v>0.75</v>
      </c>
    </row>
    <row r="135" spans="1:2" x14ac:dyDescent="0.25">
      <c r="A135" t="s">
        <v>143</v>
      </c>
      <c r="B135">
        <v>0.5</v>
      </c>
    </row>
    <row r="136" spans="1:2" x14ac:dyDescent="0.25">
      <c r="A136" t="s">
        <v>144</v>
      </c>
      <c r="B136">
        <v>0</v>
      </c>
    </row>
    <row r="138" spans="1:2" x14ac:dyDescent="0.25">
      <c r="A138" t="s">
        <v>145</v>
      </c>
      <c r="B138" t="s">
        <v>3</v>
      </c>
    </row>
    <row r="139" spans="1:2" x14ac:dyDescent="0.25">
      <c r="A139" t="s">
        <v>72</v>
      </c>
      <c r="B139">
        <v>1</v>
      </c>
    </row>
    <row r="140" spans="1:2" x14ac:dyDescent="0.25">
      <c r="A140" t="s">
        <v>74</v>
      </c>
      <c r="B140">
        <v>0</v>
      </c>
    </row>
    <row r="141" spans="1:2" x14ac:dyDescent="0.25">
      <c r="A141" t="s">
        <v>146</v>
      </c>
      <c r="B141">
        <v>0.5</v>
      </c>
    </row>
    <row r="143" spans="1:2" x14ac:dyDescent="0.25">
      <c r="A143" t="s">
        <v>147</v>
      </c>
      <c r="B143" t="s">
        <v>3</v>
      </c>
    </row>
    <row r="144" spans="1:2" x14ac:dyDescent="0.25">
      <c r="A144" t="s">
        <v>72</v>
      </c>
      <c r="B144">
        <v>1</v>
      </c>
    </row>
    <row r="145" spans="1:2" x14ac:dyDescent="0.25">
      <c r="A145" t="s">
        <v>74</v>
      </c>
      <c r="B145">
        <v>0</v>
      </c>
    </row>
    <row r="146" spans="1:2" x14ac:dyDescent="0.25">
      <c r="A146" t="s">
        <v>148</v>
      </c>
      <c r="B146">
        <v>0.5</v>
      </c>
    </row>
    <row r="148" spans="1:2" x14ac:dyDescent="0.25">
      <c r="A148" t="s">
        <v>149</v>
      </c>
      <c r="B148" t="s">
        <v>3</v>
      </c>
    </row>
    <row r="149" spans="1:2" x14ac:dyDescent="0.25">
      <c r="A149" t="s">
        <v>72</v>
      </c>
      <c r="B149">
        <v>1</v>
      </c>
    </row>
    <row r="150" spans="1:2" x14ac:dyDescent="0.25">
      <c r="A150" t="s">
        <v>74</v>
      </c>
      <c r="B150">
        <v>0</v>
      </c>
    </row>
    <row r="151" spans="1:2" x14ac:dyDescent="0.25">
      <c r="A151" t="s">
        <v>150</v>
      </c>
      <c r="B151">
        <v>0.5</v>
      </c>
    </row>
    <row r="153" spans="1:2" x14ac:dyDescent="0.25">
      <c r="A153" t="s">
        <v>151</v>
      </c>
      <c r="B153" t="s">
        <v>3</v>
      </c>
    </row>
    <row r="154" spans="1:2" x14ac:dyDescent="0.25">
      <c r="A154" t="s">
        <v>152</v>
      </c>
      <c r="B154">
        <v>0.25</v>
      </c>
    </row>
    <row r="155" spans="1:2" x14ac:dyDescent="0.25">
      <c r="A155" t="s">
        <v>153</v>
      </c>
      <c r="B155">
        <v>0.5</v>
      </c>
    </row>
    <row r="156" spans="1:2" x14ac:dyDescent="0.25">
      <c r="A156" t="s">
        <v>154</v>
      </c>
      <c r="B156">
        <v>0.75</v>
      </c>
    </row>
    <row r="157" spans="1:2" x14ac:dyDescent="0.25">
      <c r="A157" t="s">
        <v>155</v>
      </c>
      <c r="B157">
        <v>1</v>
      </c>
    </row>
    <row r="159" spans="1:2" x14ac:dyDescent="0.25">
      <c r="A159" t="s">
        <v>156</v>
      </c>
      <c r="B159" t="s">
        <v>3</v>
      </c>
    </row>
    <row r="160" spans="1:2" x14ac:dyDescent="0.25">
      <c r="A160" t="s">
        <v>72</v>
      </c>
      <c r="B160">
        <v>1</v>
      </c>
    </row>
    <row r="161" spans="1:2" x14ac:dyDescent="0.25">
      <c r="A161" t="s">
        <v>74</v>
      </c>
      <c r="B161">
        <v>0</v>
      </c>
    </row>
    <row r="162" spans="1:2" x14ac:dyDescent="0.25">
      <c r="A162" t="s">
        <v>157</v>
      </c>
      <c r="B162">
        <v>0.75</v>
      </c>
    </row>
    <row r="167" spans="1:2" x14ac:dyDescent="0.25">
      <c r="A167" t="s">
        <v>80</v>
      </c>
      <c r="B167" t="s">
        <v>158</v>
      </c>
    </row>
    <row r="168" spans="1:2" x14ac:dyDescent="0.25">
      <c r="A168" t="s">
        <v>82</v>
      </c>
      <c r="B168" t="s">
        <v>159</v>
      </c>
    </row>
    <row r="169" spans="1:2" x14ac:dyDescent="0.25">
      <c r="A169" t="s">
        <v>84</v>
      </c>
      <c r="B169"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2884-65FA-4AAA-B0A7-502F77BDE471}">
  <sheetPr codeName="Sheet4"/>
  <dimension ref="B2:C23"/>
  <sheetViews>
    <sheetView showGridLines="0" zoomScale="90" zoomScaleNormal="90" workbookViewId="0">
      <pane xSplit="2" ySplit="3" topLeftCell="C4" activePane="bottomRight" state="frozen"/>
      <selection pane="topRight" activeCell="C11" sqref="C11"/>
      <selection pane="bottomLeft" activeCell="C11" sqref="C11"/>
      <selection pane="bottomRight"/>
    </sheetView>
  </sheetViews>
  <sheetFormatPr defaultColWidth="8.7109375" defaultRowHeight="15" x14ac:dyDescent="0.25"/>
  <cols>
    <col min="1" max="1" width="2.7109375" style="37" customWidth="1"/>
    <col min="2" max="2" width="17.7109375" style="37" customWidth="1"/>
    <col min="3" max="3" width="180.28515625" style="37" customWidth="1"/>
    <col min="4" max="16384" width="8.7109375" style="37"/>
  </cols>
  <sheetData>
    <row r="2" spans="2:3" ht="68.25" customHeight="1" thickBot="1" x14ac:dyDescent="0.3"/>
    <row r="3" spans="2:3" ht="29.65" customHeight="1" x14ac:dyDescent="0.25">
      <c r="B3" s="64" t="s">
        <v>161</v>
      </c>
      <c r="C3" s="65" t="s">
        <v>162</v>
      </c>
    </row>
    <row r="4" spans="2:3" ht="265.89999999999998" customHeight="1" x14ac:dyDescent="0.25">
      <c r="B4" s="7">
        <v>3</v>
      </c>
      <c r="C4" s="38" t="s">
        <v>163</v>
      </c>
    </row>
    <row r="5" spans="2:3" ht="87.6" customHeight="1" x14ac:dyDescent="0.25">
      <c r="B5" s="7">
        <v>4</v>
      </c>
      <c r="C5" s="38" t="s">
        <v>164</v>
      </c>
    </row>
    <row r="6" spans="2:3" ht="77.45" customHeight="1" x14ac:dyDescent="0.25">
      <c r="B6" s="7">
        <v>5</v>
      </c>
      <c r="C6" s="38" t="s">
        <v>165</v>
      </c>
    </row>
    <row r="7" spans="2:3" ht="165" customHeight="1" x14ac:dyDescent="0.25">
      <c r="B7" s="7">
        <v>7</v>
      </c>
      <c r="C7" s="38" t="s">
        <v>166</v>
      </c>
    </row>
    <row r="8" spans="2:3" ht="154.9" customHeight="1" x14ac:dyDescent="0.25">
      <c r="B8" s="7">
        <v>8</v>
      </c>
      <c r="C8" s="38" t="s">
        <v>167</v>
      </c>
    </row>
    <row r="9" spans="2:3" ht="291.60000000000002" customHeight="1" x14ac:dyDescent="0.25">
      <c r="B9" s="7">
        <v>16</v>
      </c>
      <c r="C9" s="38" t="s">
        <v>168</v>
      </c>
    </row>
    <row r="10" spans="2:3" ht="70.150000000000006" customHeight="1" x14ac:dyDescent="0.25">
      <c r="B10" s="7">
        <v>22</v>
      </c>
      <c r="C10" s="38" t="s">
        <v>169</v>
      </c>
    </row>
    <row r="11" spans="2:3" ht="41.45" customHeight="1" x14ac:dyDescent="0.25">
      <c r="B11" s="7">
        <v>23</v>
      </c>
      <c r="C11" s="38" t="s">
        <v>170</v>
      </c>
    </row>
    <row r="12" spans="2:3" ht="45.6" customHeight="1" x14ac:dyDescent="0.25">
      <c r="B12" s="7">
        <v>24</v>
      </c>
      <c r="C12" s="38" t="s">
        <v>171</v>
      </c>
    </row>
    <row r="13" spans="2:3" ht="80.45" customHeight="1" x14ac:dyDescent="0.25">
      <c r="B13" s="7">
        <v>40</v>
      </c>
      <c r="C13" s="38" t="s">
        <v>172</v>
      </c>
    </row>
    <row r="14" spans="2:3" ht="55.15" customHeight="1" x14ac:dyDescent="0.25">
      <c r="B14" s="7">
        <v>43</v>
      </c>
      <c r="C14" s="38" t="s">
        <v>173</v>
      </c>
    </row>
    <row r="15" spans="2:3" ht="40.15" customHeight="1" x14ac:dyDescent="0.25">
      <c r="B15" s="7">
        <v>45</v>
      </c>
      <c r="C15" s="38" t="s">
        <v>174</v>
      </c>
    </row>
    <row r="16" spans="2:3" ht="55.15" customHeight="1" x14ac:dyDescent="0.25">
      <c r="B16" s="7">
        <v>47</v>
      </c>
      <c r="C16" s="38" t="s">
        <v>175</v>
      </c>
    </row>
    <row r="17" spans="2:3" ht="280.14999999999998" customHeight="1" x14ac:dyDescent="0.25">
      <c r="B17" s="7">
        <v>49</v>
      </c>
      <c r="C17" s="38" t="s">
        <v>176</v>
      </c>
    </row>
    <row r="18" spans="2:3" ht="55.15" customHeight="1" x14ac:dyDescent="0.25">
      <c r="B18" s="5">
        <v>50</v>
      </c>
      <c r="C18" s="39" t="s">
        <v>177</v>
      </c>
    </row>
    <row r="19" spans="2:3" ht="165" customHeight="1" thickBot="1" x14ac:dyDescent="0.3">
      <c r="B19" s="20">
        <v>53</v>
      </c>
      <c r="C19" s="40" t="s">
        <v>178</v>
      </c>
    </row>
    <row r="23" spans="2:3" x14ac:dyDescent="0.25">
      <c r="B23" s="66" t="s">
        <v>2</v>
      </c>
      <c r="C23" s="66"/>
    </row>
  </sheetData>
  <sheetProtection algorithmName="SHA-512" hashValue="jPF8k7ZkUs5x4bkfdBbHOmQjsG57knC8fHt5kbch0+Mag6YeEpNv+aLEVGkeTYdx2ss8xfpVscxg9ykBSijTwQ==" saltValue="kmlzDZqCIm1HLfZt/tHXgQ==" spinCount="100000" sheet="1" objects="1" scenarios="1"/>
  <mergeCells count="1">
    <mergeCell ref="B23:C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DE6-E7F6-4C30-9EC5-5E5E026B30DD}">
  <dimension ref="A4:A19"/>
  <sheetViews>
    <sheetView showGridLines="0" zoomScaleNormal="100" workbookViewId="0"/>
  </sheetViews>
  <sheetFormatPr defaultColWidth="8.7109375" defaultRowHeight="15" x14ac:dyDescent="0.25"/>
  <cols>
    <col min="1" max="1" width="80.7109375" style="25" customWidth="1"/>
    <col min="2" max="16384" width="8.7109375" style="25"/>
  </cols>
  <sheetData>
    <row r="4" spans="1:1" ht="18.75" x14ac:dyDescent="0.25">
      <c r="A4" s="27" t="s">
        <v>179</v>
      </c>
    </row>
    <row r="5" spans="1:1" ht="15.75" x14ac:dyDescent="0.25">
      <c r="A5" s="28"/>
    </row>
    <row r="6" spans="1:1" ht="15.75" x14ac:dyDescent="0.25">
      <c r="A6" s="29"/>
    </row>
    <row r="7" spans="1:1" ht="15.75" x14ac:dyDescent="0.25">
      <c r="A7" s="30" t="s">
        <v>180</v>
      </c>
    </row>
    <row r="8" spans="1:1" ht="15.75" x14ac:dyDescent="0.25">
      <c r="A8" s="30" t="s">
        <v>181</v>
      </c>
    </row>
    <row r="9" spans="1:1" ht="15.75" x14ac:dyDescent="0.25">
      <c r="A9" s="30" t="s">
        <v>182</v>
      </c>
    </row>
    <row r="10" spans="1:1" ht="15.75" x14ac:dyDescent="0.25">
      <c r="A10" s="30" t="s">
        <v>183</v>
      </c>
    </row>
    <row r="11" spans="1:1" ht="3.4" customHeight="1" x14ac:dyDescent="0.25">
      <c r="A11" s="31"/>
    </row>
    <row r="12" spans="1:1" x14ac:dyDescent="0.25">
      <c r="A12" s="41" t="s">
        <v>184</v>
      </c>
    </row>
    <row r="13" spans="1:1" x14ac:dyDescent="0.25">
      <c r="A13" s="41"/>
    </row>
    <row r="14" spans="1:1" x14ac:dyDescent="0.25">
      <c r="A14" s="41"/>
    </row>
    <row r="15" spans="1:1" x14ac:dyDescent="0.25">
      <c r="A15" s="41"/>
    </row>
    <row r="16" spans="1:1" x14ac:dyDescent="0.25">
      <c r="A16" s="31"/>
    </row>
    <row r="17" spans="1:1" x14ac:dyDescent="0.25">
      <c r="A17" s="32" t="s">
        <v>185</v>
      </c>
    </row>
    <row r="18" spans="1:1" ht="15.75" x14ac:dyDescent="0.25">
      <c r="A18" s="33"/>
    </row>
    <row r="19" spans="1:1" ht="15.75" x14ac:dyDescent="0.25">
      <c r="A19" s="26"/>
    </row>
  </sheetData>
  <sheetProtection algorithmName="SHA-512" hashValue="VU3jxxKAu+Lnk+nrXyUZoilDaC8yO7UTMJ7T1Y3GwEqHZvb8VbU0v8tRhHHECPxITSMx8DeugSoHm9uKfW5H8w==" saltValue="JOHZcroFABbb9vhiaXmGG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1</vt:i4>
      </vt:variant>
    </vt:vector>
  </HeadingPairs>
  <TitlesOfParts>
    <vt:vector size="7" baseType="lpstr">
      <vt:lpstr>Introdução</vt:lpstr>
      <vt:lpstr>Questionário Práticas ESG</vt:lpstr>
      <vt:lpstr>Resultado</vt:lpstr>
      <vt:lpstr>Respostas</vt:lpstr>
      <vt:lpstr>Dicionário de questões</vt:lpstr>
      <vt:lpstr>Ficha Técnica</vt:lpstr>
      <vt:lpstr>Introdução!Área_de_Impressão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IAPMEI e Systemic</dc:creator>
  <cp:keywords/>
  <dc:description/>
  <cp:lastModifiedBy>Elisabete Costa Machado</cp:lastModifiedBy>
  <cp:revision/>
  <dcterms:created xsi:type="dcterms:W3CDTF">2015-06-05T18:17:20Z</dcterms:created>
  <dcterms:modified xsi:type="dcterms:W3CDTF">2024-04-12T15:49:31Z</dcterms:modified>
  <cp:category/>
  <cp:contentStatus/>
</cp:coreProperties>
</file>